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1_選挙管理委員会\700_事務局\令和03年度\901_選挙\三豊市長・市議会議員選挙（R4.1.30）\000_分析用資料\"/>
    </mc:Choice>
  </mc:AlternateContent>
  <xr:revisionPtr revIDLastSave="0" documentId="8_{99651B71-6A03-4013-8D07-20F03D1C5D7D}" xr6:coauthVersionLast="36" xr6:coauthVersionMax="36" xr10:uidLastSave="{00000000-0000-0000-0000-000000000000}"/>
  <bookViews>
    <workbookView xWindow="0" yWindow="0" windowWidth="19200" windowHeight="8090" xr2:uid="{FA4E5958-F93C-4379-A4B0-804B4D1C62F8}"/>
  </bookViews>
  <sheets>
    <sheet name="Sheet1" sheetId="1" r:id="rId1"/>
  </sheets>
  <externalReferences>
    <externalReference r:id="rId2"/>
  </externalReferences>
  <definedNames>
    <definedName name="_xlnm.Print_Area" localSheetId="0">Sheet1!$A$1:$AI$122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2" i="1" l="1"/>
  <c r="G122" i="1" s="1"/>
  <c r="AG121" i="1"/>
  <c r="AF121" i="1"/>
  <c r="AD121" i="1"/>
  <c r="AB121" i="1"/>
  <c r="Z121" i="1"/>
  <c r="X121" i="1"/>
  <c r="V121" i="1"/>
  <c r="T121" i="1"/>
  <c r="R121" i="1"/>
  <c r="P121" i="1"/>
  <c r="N121" i="1"/>
  <c r="L121" i="1"/>
  <c r="J121" i="1"/>
  <c r="H121" i="1"/>
  <c r="E121" i="1"/>
  <c r="K121" i="1" s="1"/>
  <c r="AG120" i="1"/>
  <c r="AG122" i="1" s="1"/>
  <c r="AF120" i="1"/>
  <c r="AF122" i="1" s="1"/>
  <c r="AD120" i="1"/>
  <c r="AB120" i="1"/>
  <c r="Z120" i="1"/>
  <c r="X120" i="1"/>
  <c r="V120" i="1"/>
  <c r="V122" i="1" s="1"/>
  <c r="T120" i="1"/>
  <c r="R120" i="1"/>
  <c r="R122" i="1" s="1"/>
  <c r="P120" i="1"/>
  <c r="N120" i="1"/>
  <c r="L120" i="1"/>
  <c r="J120" i="1"/>
  <c r="J122" i="1" s="1"/>
  <c r="H120" i="1"/>
  <c r="E120" i="1"/>
  <c r="Y120" i="1" s="1"/>
  <c r="F119" i="1"/>
  <c r="AD118" i="1"/>
  <c r="AH118" i="1" s="1"/>
  <c r="AI118" i="1" s="1"/>
  <c r="AB118" i="1"/>
  <c r="Z118" i="1"/>
  <c r="X118" i="1"/>
  <c r="V118" i="1"/>
  <c r="T118" i="1"/>
  <c r="R118" i="1"/>
  <c r="P118" i="1"/>
  <c r="N118" i="1"/>
  <c r="L118" i="1"/>
  <c r="J118" i="1"/>
  <c r="H118" i="1"/>
  <c r="I118" i="1" s="1"/>
  <c r="E118" i="1"/>
  <c r="G118" i="1" s="1"/>
  <c r="AD117" i="1"/>
  <c r="AD119" i="1" s="1"/>
  <c r="AB117" i="1"/>
  <c r="Z117" i="1"/>
  <c r="X117" i="1"/>
  <c r="X119" i="1" s="1"/>
  <c r="V117" i="1"/>
  <c r="T117" i="1"/>
  <c r="R117" i="1"/>
  <c r="P117" i="1"/>
  <c r="N117" i="1"/>
  <c r="N119" i="1" s="1"/>
  <c r="L117" i="1"/>
  <c r="L119" i="1" s="1"/>
  <c r="J117" i="1"/>
  <c r="H117" i="1"/>
  <c r="I117" i="1" s="1"/>
  <c r="K117" i="1" s="1"/>
  <c r="E117" i="1"/>
  <c r="D117" i="1"/>
  <c r="C117" i="1"/>
  <c r="F116" i="1"/>
  <c r="AH115" i="1"/>
  <c r="AI115" i="1" s="1"/>
  <c r="AD115" i="1"/>
  <c r="AF115" i="1" s="1"/>
  <c r="AB115" i="1"/>
  <c r="Z115" i="1"/>
  <c r="X115" i="1"/>
  <c r="V115" i="1"/>
  <c r="T115" i="1"/>
  <c r="R115" i="1"/>
  <c r="P115" i="1"/>
  <c r="N115" i="1"/>
  <c r="L115" i="1"/>
  <c r="J115" i="1"/>
  <c r="H115" i="1"/>
  <c r="I115" i="1" s="1"/>
  <c r="E115" i="1"/>
  <c r="AD114" i="1"/>
  <c r="AD116" i="1" s="1"/>
  <c r="AB114" i="1"/>
  <c r="Z114" i="1"/>
  <c r="X114" i="1"/>
  <c r="X116" i="1" s="1"/>
  <c r="V114" i="1"/>
  <c r="T114" i="1"/>
  <c r="R114" i="1"/>
  <c r="P114" i="1"/>
  <c r="N114" i="1"/>
  <c r="N116" i="1" s="1"/>
  <c r="L114" i="1"/>
  <c r="J114" i="1"/>
  <c r="H114" i="1"/>
  <c r="I114" i="1" s="1"/>
  <c r="E114" i="1"/>
  <c r="G114" i="1" s="1"/>
  <c r="D114" i="1"/>
  <c r="C114" i="1"/>
  <c r="F113" i="1"/>
  <c r="AH112" i="1"/>
  <c r="AI112" i="1" s="1"/>
  <c r="AG112" i="1"/>
  <c r="AD112" i="1"/>
  <c r="AF112" i="1" s="1"/>
  <c r="AB112" i="1"/>
  <c r="Z112" i="1"/>
  <c r="X112" i="1"/>
  <c r="V112" i="1"/>
  <c r="T112" i="1"/>
  <c r="R112" i="1"/>
  <c r="P112" i="1"/>
  <c r="N112" i="1"/>
  <c r="L112" i="1"/>
  <c r="J112" i="1"/>
  <c r="H112" i="1"/>
  <c r="I112" i="1" s="1"/>
  <c r="E112" i="1"/>
  <c r="G112" i="1" s="1"/>
  <c r="AD111" i="1"/>
  <c r="AD113" i="1" s="1"/>
  <c r="AB111" i="1"/>
  <c r="AB113" i="1" s="1"/>
  <c r="Z111" i="1"/>
  <c r="X111" i="1"/>
  <c r="X113" i="1" s="1"/>
  <c r="V111" i="1"/>
  <c r="T111" i="1"/>
  <c r="R111" i="1"/>
  <c r="P111" i="1"/>
  <c r="N111" i="1"/>
  <c r="N113" i="1" s="1"/>
  <c r="L111" i="1"/>
  <c r="J111" i="1"/>
  <c r="H111" i="1"/>
  <c r="E111" i="1"/>
  <c r="E113" i="1" s="1"/>
  <c r="D111" i="1"/>
  <c r="C111" i="1"/>
  <c r="F110" i="1"/>
  <c r="AD109" i="1"/>
  <c r="AB109" i="1"/>
  <c r="Z109" i="1"/>
  <c r="X109" i="1"/>
  <c r="V109" i="1"/>
  <c r="T109" i="1"/>
  <c r="R109" i="1"/>
  <c r="P109" i="1"/>
  <c r="N109" i="1"/>
  <c r="L109" i="1"/>
  <c r="J109" i="1"/>
  <c r="H109" i="1"/>
  <c r="E109" i="1"/>
  <c r="AG108" i="1"/>
  <c r="AH108" i="1" s="1"/>
  <c r="AI108" i="1" s="1"/>
  <c r="AD108" i="1"/>
  <c r="AF108" i="1" s="1"/>
  <c r="AB108" i="1"/>
  <c r="Z108" i="1"/>
  <c r="X108" i="1"/>
  <c r="V108" i="1"/>
  <c r="V110" i="1" s="1"/>
  <c r="T108" i="1"/>
  <c r="R108" i="1"/>
  <c r="R110" i="1" s="1"/>
  <c r="P108" i="1"/>
  <c r="N108" i="1"/>
  <c r="L108" i="1"/>
  <c r="L110" i="1" s="1"/>
  <c r="J108" i="1"/>
  <c r="J110" i="1" s="1"/>
  <c r="H108" i="1"/>
  <c r="G108" i="1"/>
  <c r="E108" i="1"/>
  <c r="D108" i="1"/>
  <c r="C108" i="1"/>
  <c r="F107" i="1"/>
  <c r="AD106" i="1"/>
  <c r="AB106" i="1"/>
  <c r="Z106" i="1"/>
  <c r="X106" i="1"/>
  <c r="V106" i="1"/>
  <c r="T106" i="1"/>
  <c r="R106" i="1"/>
  <c r="P106" i="1"/>
  <c r="N106" i="1"/>
  <c r="L106" i="1"/>
  <c r="L107" i="1" s="1"/>
  <c r="J106" i="1"/>
  <c r="H106" i="1"/>
  <c r="E106" i="1"/>
  <c r="AD105" i="1"/>
  <c r="AB105" i="1"/>
  <c r="Z105" i="1"/>
  <c r="X105" i="1"/>
  <c r="X107" i="1" s="1"/>
  <c r="V105" i="1"/>
  <c r="T105" i="1"/>
  <c r="R105" i="1"/>
  <c r="P105" i="1"/>
  <c r="N105" i="1"/>
  <c r="L105" i="1"/>
  <c r="J105" i="1"/>
  <c r="H105" i="1"/>
  <c r="H107" i="1" s="1"/>
  <c r="E105" i="1"/>
  <c r="D105" i="1"/>
  <c r="C105" i="1"/>
  <c r="F104" i="1"/>
  <c r="AD103" i="1"/>
  <c r="AF103" i="1" s="1"/>
  <c r="AB103" i="1"/>
  <c r="Z103" i="1"/>
  <c r="X103" i="1"/>
  <c r="X104" i="1" s="1"/>
  <c r="V103" i="1"/>
  <c r="T103" i="1"/>
  <c r="R103" i="1"/>
  <c r="P103" i="1"/>
  <c r="N103" i="1"/>
  <c r="L103" i="1"/>
  <c r="J103" i="1"/>
  <c r="I103" i="1"/>
  <c r="K103" i="1" s="1"/>
  <c r="M103" i="1" s="1"/>
  <c r="H103" i="1"/>
  <c r="E103" i="1"/>
  <c r="G103" i="1" s="1"/>
  <c r="AG102" i="1"/>
  <c r="AD102" i="1"/>
  <c r="AB102" i="1"/>
  <c r="AB104" i="1" s="1"/>
  <c r="Z102" i="1"/>
  <c r="Z104" i="1" s="1"/>
  <c r="X102" i="1"/>
  <c r="V102" i="1"/>
  <c r="V104" i="1" s="1"/>
  <c r="T102" i="1"/>
  <c r="R102" i="1"/>
  <c r="P102" i="1"/>
  <c r="N102" i="1"/>
  <c r="L102" i="1"/>
  <c r="L104" i="1" s="1"/>
  <c r="J102" i="1"/>
  <c r="J104" i="1" s="1"/>
  <c r="H102" i="1"/>
  <c r="E102" i="1"/>
  <c r="E104" i="1" s="1"/>
  <c r="G104" i="1" s="1"/>
  <c r="D102" i="1"/>
  <c r="C102" i="1"/>
  <c r="F101" i="1"/>
  <c r="AD100" i="1"/>
  <c r="AG100" i="1" s="1"/>
  <c r="AB100" i="1"/>
  <c r="Z100" i="1"/>
  <c r="X100" i="1"/>
  <c r="V100" i="1"/>
  <c r="T100" i="1"/>
  <c r="R100" i="1"/>
  <c r="P100" i="1"/>
  <c r="N100" i="1"/>
  <c r="L100" i="1"/>
  <c r="J100" i="1"/>
  <c r="H100" i="1"/>
  <c r="E100" i="1"/>
  <c r="G100" i="1" s="1"/>
  <c r="AD99" i="1"/>
  <c r="AB99" i="1"/>
  <c r="Z99" i="1"/>
  <c r="Z101" i="1" s="1"/>
  <c r="X99" i="1"/>
  <c r="V99" i="1"/>
  <c r="T99" i="1"/>
  <c r="R99" i="1"/>
  <c r="P99" i="1"/>
  <c r="N99" i="1"/>
  <c r="L99" i="1"/>
  <c r="J99" i="1"/>
  <c r="H99" i="1"/>
  <c r="H101" i="1" s="1"/>
  <c r="E99" i="1"/>
  <c r="G99" i="1" s="1"/>
  <c r="D99" i="1"/>
  <c r="C99" i="1"/>
  <c r="F98" i="1"/>
  <c r="AF97" i="1"/>
  <c r="AD97" i="1"/>
  <c r="AG97" i="1" s="1"/>
  <c r="AH97" i="1" s="1"/>
  <c r="AI97" i="1" s="1"/>
  <c r="AB97" i="1"/>
  <c r="Z97" i="1"/>
  <c r="X97" i="1"/>
  <c r="V97" i="1"/>
  <c r="T97" i="1"/>
  <c r="R97" i="1"/>
  <c r="P97" i="1"/>
  <c r="N97" i="1"/>
  <c r="L97" i="1"/>
  <c r="J97" i="1"/>
  <c r="H97" i="1"/>
  <c r="E97" i="1"/>
  <c r="G97" i="1" s="1"/>
  <c r="AD96" i="1"/>
  <c r="AB96" i="1"/>
  <c r="AB98" i="1" s="1"/>
  <c r="Z96" i="1"/>
  <c r="Z98" i="1" s="1"/>
  <c r="X96" i="1"/>
  <c r="V96" i="1"/>
  <c r="T96" i="1"/>
  <c r="R96" i="1"/>
  <c r="P96" i="1"/>
  <c r="N96" i="1"/>
  <c r="L96" i="1"/>
  <c r="L98" i="1" s="1"/>
  <c r="J96" i="1"/>
  <c r="H96" i="1"/>
  <c r="E96" i="1"/>
  <c r="G96" i="1" s="1"/>
  <c r="D96" i="1"/>
  <c r="C96" i="1"/>
  <c r="F95" i="1"/>
  <c r="AD94" i="1"/>
  <c r="AB94" i="1"/>
  <c r="Z94" i="1"/>
  <c r="X94" i="1"/>
  <c r="V94" i="1"/>
  <c r="T94" i="1"/>
  <c r="R94" i="1"/>
  <c r="P94" i="1"/>
  <c r="N94" i="1"/>
  <c r="L94" i="1"/>
  <c r="J94" i="1"/>
  <c r="H94" i="1"/>
  <c r="E94" i="1"/>
  <c r="G94" i="1" s="1"/>
  <c r="AD93" i="1"/>
  <c r="AG93" i="1" s="1"/>
  <c r="AB93" i="1"/>
  <c r="Z93" i="1"/>
  <c r="X93" i="1"/>
  <c r="V93" i="1"/>
  <c r="T93" i="1"/>
  <c r="R93" i="1"/>
  <c r="P93" i="1"/>
  <c r="N93" i="1"/>
  <c r="L93" i="1"/>
  <c r="J93" i="1"/>
  <c r="J95" i="1" s="1"/>
  <c r="H93" i="1"/>
  <c r="H95" i="1" s="1"/>
  <c r="E93" i="1"/>
  <c r="G93" i="1" s="1"/>
  <c r="D93" i="1"/>
  <c r="C93" i="1"/>
  <c r="F92" i="1"/>
  <c r="AD91" i="1"/>
  <c r="AB91" i="1"/>
  <c r="Z91" i="1"/>
  <c r="X91" i="1"/>
  <c r="V91" i="1"/>
  <c r="T91" i="1"/>
  <c r="R91" i="1"/>
  <c r="P91" i="1"/>
  <c r="N91" i="1"/>
  <c r="L91" i="1"/>
  <c r="J91" i="1"/>
  <c r="H91" i="1"/>
  <c r="I91" i="1" s="1"/>
  <c r="K91" i="1" s="1"/>
  <c r="G91" i="1"/>
  <c r="E91" i="1"/>
  <c r="AD90" i="1"/>
  <c r="AB90" i="1"/>
  <c r="AB92" i="1" s="1"/>
  <c r="Z90" i="1"/>
  <c r="X90" i="1"/>
  <c r="V90" i="1"/>
  <c r="T90" i="1"/>
  <c r="R90" i="1"/>
  <c r="P90" i="1"/>
  <c r="N90" i="1"/>
  <c r="L90" i="1"/>
  <c r="J90" i="1"/>
  <c r="H90" i="1"/>
  <c r="E90" i="1"/>
  <c r="G90" i="1" s="1"/>
  <c r="D90" i="1"/>
  <c r="C90" i="1"/>
  <c r="F89" i="1"/>
  <c r="AG88" i="1"/>
  <c r="AD88" i="1"/>
  <c r="AF88" i="1" s="1"/>
  <c r="AB88" i="1"/>
  <c r="Z88" i="1"/>
  <c r="X88" i="1"/>
  <c r="V88" i="1"/>
  <c r="T88" i="1"/>
  <c r="R88" i="1"/>
  <c r="P88" i="1"/>
  <c r="N88" i="1"/>
  <c r="L88" i="1"/>
  <c r="J88" i="1"/>
  <c r="H88" i="1"/>
  <c r="E88" i="1"/>
  <c r="AD87" i="1"/>
  <c r="AD89" i="1" s="1"/>
  <c r="AB87" i="1"/>
  <c r="Z87" i="1"/>
  <c r="Z89" i="1" s="1"/>
  <c r="X87" i="1"/>
  <c r="V87" i="1"/>
  <c r="T87" i="1"/>
  <c r="R87" i="1"/>
  <c r="P87" i="1"/>
  <c r="N87" i="1"/>
  <c r="N89" i="1" s="1"/>
  <c r="L87" i="1"/>
  <c r="J87" i="1"/>
  <c r="J89" i="1" s="1"/>
  <c r="H87" i="1"/>
  <c r="E87" i="1"/>
  <c r="G87" i="1" s="1"/>
  <c r="D87" i="1"/>
  <c r="C87" i="1"/>
  <c r="F86" i="1"/>
  <c r="AD85" i="1"/>
  <c r="AB85" i="1"/>
  <c r="Z85" i="1"/>
  <c r="X85" i="1"/>
  <c r="V85" i="1"/>
  <c r="T85" i="1"/>
  <c r="R85" i="1"/>
  <c r="P85" i="1"/>
  <c r="N85" i="1"/>
  <c r="L85" i="1"/>
  <c r="J85" i="1"/>
  <c r="H85" i="1"/>
  <c r="E85" i="1"/>
  <c r="AD84" i="1"/>
  <c r="AB84" i="1"/>
  <c r="Z84" i="1"/>
  <c r="X84" i="1"/>
  <c r="X86" i="1" s="1"/>
  <c r="V84" i="1"/>
  <c r="T84" i="1"/>
  <c r="T86" i="1" s="1"/>
  <c r="R84" i="1"/>
  <c r="P84" i="1"/>
  <c r="N84" i="1"/>
  <c r="L84" i="1"/>
  <c r="J84" i="1"/>
  <c r="H84" i="1"/>
  <c r="E84" i="1"/>
  <c r="D84" i="1"/>
  <c r="C84" i="1"/>
  <c r="T83" i="1"/>
  <c r="F83" i="1"/>
  <c r="AD82" i="1"/>
  <c r="AB82" i="1"/>
  <c r="Z82" i="1"/>
  <c r="X82" i="1"/>
  <c r="V82" i="1"/>
  <c r="T82" i="1"/>
  <c r="R82" i="1"/>
  <c r="P82" i="1"/>
  <c r="N82" i="1"/>
  <c r="L82" i="1"/>
  <c r="J82" i="1"/>
  <c r="H82" i="1"/>
  <c r="G82" i="1"/>
  <c r="E82" i="1"/>
  <c r="AD81" i="1"/>
  <c r="AF81" i="1" s="1"/>
  <c r="AB81" i="1"/>
  <c r="Z81" i="1"/>
  <c r="X81" i="1"/>
  <c r="X83" i="1" s="1"/>
  <c r="V81" i="1"/>
  <c r="T81" i="1"/>
  <c r="R81" i="1"/>
  <c r="R83" i="1" s="1"/>
  <c r="P81" i="1"/>
  <c r="N81" i="1"/>
  <c r="L81" i="1"/>
  <c r="J81" i="1"/>
  <c r="I81" i="1"/>
  <c r="H81" i="1"/>
  <c r="H83" i="1" s="1"/>
  <c r="E81" i="1"/>
  <c r="G81" i="1" s="1"/>
  <c r="D81" i="1"/>
  <c r="C81" i="1"/>
  <c r="F80" i="1"/>
  <c r="AF79" i="1"/>
  <c r="AD79" i="1"/>
  <c r="AG79" i="1" s="1"/>
  <c r="AH79" i="1" s="1"/>
  <c r="AB79" i="1"/>
  <c r="Z79" i="1"/>
  <c r="X79" i="1"/>
  <c r="V79" i="1"/>
  <c r="T79" i="1"/>
  <c r="R79" i="1"/>
  <c r="P79" i="1"/>
  <c r="N79" i="1"/>
  <c r="L79" i="1"/>
  <c r="J79" i="1"/>
  <c r="H79" i="1"/>
  <c r="E79" i="1"/>
  <c r="G79" i="1" s="1"/>
  <c r="AD78" i="1"/>
  <c r="AG78" i="1" s="1"/>
  <c r="AH78" i="1" s="1"/>
  <c r="AB78" i="1"/>
  <c r="Z78" i="1"/>
  <c r="X78" i="1"/>
  <c r="V78" i="1"/>
  <c r="T78" i="1"/>
  <c r="R78" i="1"/>
  <c r="P78" i="1"/>
  <c r="N78" i="1"/>
  <c r="L78" i="1"/>
  <c r="J78" i="1"/>
  <c r="H78" i="1"/>
  <c r="E78" i="1"/>
  <c r="D78" i="1"/>
  <c r="C78" i="1"/>
  <c r="F77" i="1"/>
  <c r="AD76" i="1"/>
  <c r="AB76" i="1"/>
  <c r="Z76" i="1"/>
  <c r="X76" i="1"/>
  <c r="V76" i="1"/>
  <c r="T76" i="1"/>
  <c r="R76" i="1"/>
  <c r="P76" i="1"/>
  <c r="N76" i="1"/>
  <c r="L76" i="1"/>
  <c r="J76" i="1"/>
  <c r="H76" i="1"/>
  <c r="I76" i="1" s="1"/>
  <c r="G76" i="1"/>
  <c r="E76" i="1"/>
  <c r="AD75" i="1"/>
  <c r="AG75" i="1" s="1"/>
  <c r="AB75" i="1"/>
  <c r="Z75" i="1"/>
  <c r="Z77" i="1" s="1"/>
  <c r="X75" i="1"/>
  <c r="V75" i="1"/>
  <c r="T75" i="1"/>
  <c r="R75" i="1"/>
  <c r="P75" i="1"/>
  <c r="N75" i="1"/>
  <c r="N77" i="1" s="1"/>
  <c r="L75" i="1"/>
  <c r="J75" i="1"/>
  <c r="H75" i="1"/>
  <c r="E75" i="1"/>
  <c r="D75" i="1"/>
  <c r="C75" i="1"/>
  <c r="F74" i="1"/>
  <c r="AD73" i="1"/>
  <c r="AG73" i="1" s="1"/>
  <c r="AH73" i="1" s="1"/>
  <c r="AB73" i="1"/>
  <c r="Z73" i="1"/>
  <c r="X73" i="1"/>
  <c r="V73" i="1"/>
  <c r="T73" i="1"/>
  <c r="R73" i="1"/>
  <c r="P73" i="1"/>
  <c r="N73" i="1"/>
  <c r="L73" i="1"/>
  <c r="J73" i="1"/>
  <c r="H73" i="1"/>
  <c r="E73" i="1"/>
  <c r="G73" i="1" s="1"/>
  <c r="AD72" i="1"/>
  <c r="AF72" i="1" s="1"/>
  <c r="AB72" i="1"/>
  <c r="Z72" i="1"/>
  <c r="Z74" i="1" s="1"/>
  <c r="X72" i="1"/>
  <c r="X74" i="1" s="1"/>
  <c r="V72" i="1"/>
  <c r="T72" i="1"/>
  <c r="R72" i="1"/>
  <c r="P72" i="1"/>
  <c r="N72" i="1"/>
  <c r="L72" i="1"/>
  <c r="J72" i="1"/>
  <c r="J74" i="1" s="1"/>
  <c r="H72" i="1"/>
  <c r="E72" i="1"/>
  <c r="G72" i="1" s="1"/>
  <c r="D72" i="1"/>
  <c r="C72" i="1"/>
  <c r="F71" i="1"/>
  <c r="AG70" i="1"/>
  <c r="AH70" i="1" s="1"/>
  <c r="AI70" i="1" s="1"/>
  <c r="AD70" i="1"/>
  <c r="AF70" i="1" s="1"/>
  <c r="AB70" i="1"/>
  <c r="Z70" i="1"/>
  <c r="X70" i="1"/>
  <c r="V70" i="1"/>
  <c r="T70" i="1"/>
  <c r="R70" i="1"/>
  <c r="P70" i="1"/>
  <c r="N70" i="1"/>
  <c r="L70" i="1"/>
  <c r="J70" i="1"/>
  <c r="H70" i="1"/>
  <c r="I70" i="1" s="1"/>
  <c r="E70" i="1"/>
  <c r="G70" i="1" s="1"/>
  <c r="AD69" i="1"/>
  <c r="AB69" i="1"/>
  <c r="AB71" i="1" s="1"/>
  <c r="Z69" i="1"/>
  <c r="Z71" i="1" s="1"/>
  <c r="X69" i="1"/>
  <c r="V69" i="1"/>
  <c r="T69" i="1"/>
  <c r="T71" i="1" s="1"/>
  <c r="R69" i="1"/>
  <c r="P69" i="1"/>
  <c r="N69" i="1"/>
  <c r="L69" i="1"/>
  <c r="J69" i="1"/>
  <c r="H69" i="1"/>
  <c r="E69" i="1"/>
  <c r="D69" i="1"/>
  <c r="C69" i="1"/>
  <c r="F68" i="1"/>
  <c r="AD67" i="1"/>
  <c r="AB67" i="1"/>
  <c r="Z67" i="1"/>
  <c r="X67" i="1"/>
  <c r="V67" i="1"/>
  <c r="T67" i="1"/>
  <c r="R67" i="1"/>
  <c r="P67" i="1"/>
  <c r="N67" i="1"/>
  <c r="L67" i="1"/>
  <c r="J67" i="1"/>
  <c r="H67" i="1"/>
  <c r="H68" i="1" s="1"/>
  <c r="E67" i="1"/>
  <c r="AD66" i="1"/>
  <c r="AG66" i="1" s="1"/>
  <c r="AB66" i="1"/>
  <c r="Z66" i="1"/>
  <c r="X66" i="1"/>
  <c r="V66" i="1"/>
  <c r="T66" i="1"/>
  <c r="R66" i="1"/>
  <c r="P66" i="1"/>
  <c r="P68" i="1" s="1"/>
  <c r="N66" i="1"/>
  <c r="L66" i="1"/>
  <c r="J66" i="1"/>
  <c r="H66" i="1"/>
  <c r="E66" i="1"/>
  <c r="G66" i="1" s="1"/>
  <c r="D66" i="1"/>
  <c r="C66" i="1"/>
  <c r="F65" i="1"/>
  <c r="AD64" i="1"/>
  <c r="AB64" i="1"/>
  <c r="Z64" i="1"/>
  <c r="X64" i="1"/>
  <c r="V64" i="1"/>
  <c r="T64" i="1"/>
  <c r="R64" i="1"/>
  <c r="P64" i="1"/>
  <c r="N64" i="1"/>
  <c r="L64" i="1"/>
  <c r="J64" i="1"/>
  <c r="H64" i="1"/>
  <c r="I64" i="1" s="1"/>
  <c r="E64" i="1"/>
  <c r="G64" i="1" s="1"/>
  <c r="AD63" i="1"/>
  <c r="AB63" i="1"/>
  <c r="AB65" i="1" s="1"/>
  <c r="Z63" i="1"/>
  <c r="X63" i="1"/>
  <c r="V63" i="1"/>
  <c r="T63" i="1"/>
  <c r="R63" i="1"/>
  <c r="P63" i="1"/>
  <c r="N63" i="1"/>
  <c r="L63" i="1"/>
  <c r="J63" i="1"/>
  <c r="H63" i="1"/>
  <c r="E63" i="1"/>
  <c r="G63" i="1" s="1"/>
  <c r="D63" i="1"/>
  <c r="C63" i="1"/>
  <c r="F62" i="1"/>
  <c r="AD61" i="1"/>
  <c r="AB61" i="1"/>
  <c r="Z61" i="1"/>
  <c r="X61" i="1"/>
  <c r="V61" i="1"/>
  <c r="T61" i="1"/>
  <c r="R61" i="1"/>
  <c r="P61" i="1"/>
  <c r="N61" i="1"/>
  <c r="L61" i="1"/>
  <c r="J61" i="1"/>
  <c r="H61" i="1"/>
  <c r="I61" i="1" s="1"/>
  <c r="E61" i="1"/>
  <c r="G61" i="1" s="1"/>
  <c r="AD60" i="1"/>
  <c r="AB60" i="1"/>
  <c r="Z60" i="1"/>
  <c r="X60" i="1"/>
  <c r="V60" i="1"/>
  <c r="T60" i="1"/>
  <c r="T62" i="1" s="1"/>
  <c r="R60" i="1"/>
  <c r="P60" i="1"/>
  <c r="N60" i="1"/>
  <c r="N62" i="1" s="1"/>
  <c r="L60" i="1"/>
  <c r="J60" i="1"/>
  <c r="H60" i="1"/>
  <c r="E60" i="1"/>
  <c r="E62" i="1" s="1"/>
  <c r="D60" i="1"/>
  <c r="C60" i="1"/>
  <c r="F59" i="1"/>
  <c r="AD58" i="1"/>
  <c r="AB58" i="1"/>
  <c r="Z58" i="1"/>
  <c r="X58" i="1"/>
  <c r="V58" i="1"/>
  <c r="T58" i="1"/>
  <c r="R58" i="1"/>
  <c r="P58" i="1"/>
  <c r="N58" i="1"/>
  <c r="L58" i="1"/>
  <c r="J58" i="1"/>
  <c r="H58" i="1"/>
  <c r="E58" i="1"/>
  <c r="AD57" i="1"/>
  <c r="AB57" i="1"/>
  <c r="Z57" i="1"/>
  <c r="X57" i="1"/>
  <c r="X59" i="1" s="1"/>
  <c r="V57" i="1"/>
  <c r="T57" i="1"/>
  <c r="R57" i="1"/>
  <c r="P57" i="1"/>
  <c r="N57" i="1"/>
  <c r="L57" i="1"/>
  <c r="J57" i="1"/>
  <c r="H57" i="1"/>
  <c r="E57" i="1"/>
  <c r="G57" i="1" s="1"/>
  <c r="D57" i="1"/>
  <c r="C57" i="1"/>
  <c r="F56" i="1"/>
  <c r="AD55" i="1"/>
  <c r="AG55" i="1" s="1"/>
  <c r="AH55" i="1" s="1"/>
  <c r="AB55" i="1"/>
  <c r="Z55" i="1"/>
  <c r="X55" i="1"/>
  <c r="V55" i="1"/>
  <c r="T55" i="1"/>
  <c r="R55" i="1"/>
  <c r="P55" i="1"/>
  <c r="N55" i="1"/>
  <c r="L55" i="1"/>
  <c r="J55" i="1"/>
  <c r="H55" i="1"/>
  <c r="E55" i="1"/>
  <c r="G55" i="1" s="1"/>
  <c r="AD54" i="1"/>
  <c r="AB54" i="1"/>
  <c r="Z54" i="1"/>
  <c r="X54" i="1"/>
  <c r="V54" i="1"/>
  <c r="T54" i="1"/>
  <c r="R54" i="1"/>
  <c r="R56" i="1" s="1"/>
  <c r="P54" i="1"/>
  <c r="N54" i="1"/>
  <c r="L54" i="1"/>
  <c r="J54" i="1"/>
  <c r="H54" i="1"/>
  <c r="E54" i="1"/>
  <c r="G54" i="1" s="1"/>
  <c r="D54" i="1"/>
  <c r="C54" i="1"/>
  <c r="F53" i="1"/>
  <c r="AD52" i="1"/>
  <c r="AF52" i="1" s="1"/>
  <c r="AB52" i="1"/>
  <c r="Z52" i="1"/>
  <c r="X52" i="1"/>
  <c r="V52" i="1"/>
  <c r="T52" i="1"/>
  <c r="R52" i="1"/>
  <c r="P52" i="1"/>
  <c r="N52" i="1"/>
  <c r="L52" i="1"/>
  <c r="J52" i="1"/>
  <c r="H52" i="1"/>
  <c r="E52" i="1"/>
  <c r="G52" i="1" s="1"/>
  <c r="AD51" i="1"/>
  <c r="AE51" i="1" s="1"/>
  <c r="AB51" i="1"/>
  <c r="Z51" i="1"/>
  <c r="X51" i="1"/>
  <c r="V51" i="1"/>
  <c r="V53" i="1" s="1"/>
  <c r="T51" i="1"/>
  <c r="R51" i="1"/>
  <c r="P51" i="1"/>
  <c r="P53" i="1" s="1"/>
  <c r="N51" i="1"/>
  <c r="L51" i="1"/>
  <c r="J51" i="1"/>
  <c r="H51" i="1"/>
  <c r="E51" i="1"/>
  <c r="G51" i="1" s="1"/>
  <c r="D51" i="1"/>
  <c r="C51" i="1"/>
  <c r="F50" i="1"/>
  <c r="AD49" i="1"/>
  <c r="AB49" i="1"/>
  <c r="Z49" i="1"/>
  <c r="X49" i="1"/>
  <c r="V49" i="1"/>
  <c r="T49" i="1"/>
  <c r="R49" i="1"/>
  <c r="P49" i="1"/>
  <c r="N49" i="1"/>
  <c r="L49" i="1"/>
  <c r="J49" i="1"/>
  <c r="H49" i="1"/>
  <c r="E49" i="1"/>
  <c r="AD48" i="1"/>
  <c r="AG48" i="1" s="1"/>
  <c r="AH48" i="1" s="1"/>
  <c r="AB48" i="1"/>
  <c r="Z48" i="1"/>
  <c r="X48" i="1"/>
  <c r="X50" i="1" s="1"/>
  <c r="V48" i="1"/>
  <c r="T48" i="1"/>
  <c r="R48" i="1"/>
  <c r="R50" i="1" s="1"/>
  <c r="P48" i="1"/>
  <c r="N48" i="1"/>
  <c r="L48" i="1"/>
  <c r="J48" i="1"/>
  <c r="H48" i="1"/>
  <c r="E48" i="1"/>
  <c r="G48" i="1" s="1"/>
  <c r="D48" i="1"/>
  <c r="C48" i="1"/>
  <c r="F47" i="1"/>
  <c r="AD46" i="1"/>
  <c r="AG46" i="1" s="1"/>
  <c r="AH46" i="1" s="1"/>
  <c r="AI46" i="1" s="1"/>
  <c r="AB46" i="1"/>
  <c r="Z46" i="1"/>
  <c r="X46" i="1"/>
  <c r="V46" i="1"/>
  <c r="T46" i="1"/>
  <c r="R46" i="1"/>
  <c r="P46" i="1"/>
  <c r="N46" i="1"/>
  <c r="L46" i="1"/>
  <c r="J46" i="1"/>
  <c r="H46" i="1"/>
  <c r="E46" i="1"/>
  <c r="G46" i="1" s="1"/>
  <c r="AD45" i="1"/>
  <c r="AB45" i="1"/>
  <c r="Z45" i="1"/>
  <c r="X45" i="1"/>
  <c r="V45" i="1"/>
  <c r="T45" i="1"/>
  <c r="R45" i="1"/>
  <c r="R47" i="1" s="1"/>
  <c r="P45" i="1"/>
  <c r="N45" i="1"/>
  <c r="L45" i="1"/>
  <c r="J45" i="1"/>
  <c r="J47" i="1" s="1"/>
  <c r="H45" i="1"/>
  <c r="E45" i="1"/>
  <c r="D45" i="1"/>
  <c r="C45" i="1"/>
  <c r="F44" i="1"/>
  <c r="AD43" i="1"/>
  <c r="AG43" i="1" s="1"/>
  <c r="AH43" i="1" s="1"/>
  <c r="AB43" i="1"/>
  <c r="Z43" i="1"/>
  <c r="X43" i="1"/>
  <c r="V43" i="1"/>
  <c r="T43" i="1"/>
  <c r="R43" i="1"/>
  <c r="P43" i="1"/>
  <c r="N43" i="1"/>
  <c r="L43" i="1"/>
  <c r="J43" i="1"/>
  <c r="J44" i="1" s="1"/>
  <c r="H43" i="1"/>
  <c r="E43" i="1"/>
  <c r="G43" i="1" s="1"/>
  <c r="AD42" i="1"/>
  <c r="AG42" i="1" s="1"/>
  <c r="AB42" i="1"/>
  <c r="Z42" i="1"/>
  <c r="X42" i="1"/>
  <c r="V42" i="1"/>
  <c r="T42" i="1"/>
  <c r="R42" i="1"/>
  <c r="P42" i="1"/>
  <c r="N42" i="1"/>
  <c r="N44" i="1" s="1"/>
  <c r="L42" i="1"/>
  <c r="J42" i="1"/>
  <c r="H42" i="1"/>
  <c r="E42" i="1"/>
  <c r="E44" i="1" s="1"/>
  <c r="D42" i="1"/>
  <c r="C42" i="1"/>
  <c r="F41" i="1"/>
  <c r="AD40" i="1"/>
  <c r="AF40" i="1" s="1"/>
  <c r="AB40" i="1"/>
  <c r="Z40" i="1"/>
  <c r="X40" i="1"/>
  <c r="V40" i="1"/>
  <c r="T40" i="1"/>
  <c r="R40" i="1"/>
  <c r="P40" i="1"/>
  <c r="N40" i="1"/>
  <c r="N41" i="1" s="1"/>
  <c r="L40" i="1"/>
  <c r="J40" i="1"/>
  <c r="H40" i="1"/>
  <c r="E40" i="1"/>
  <c r="G40" i="1" s="1"/>
  <c r="AD39" i="1"/>
  <c r="AB39" i="1"/>
  <c r="Z39" i="1"/>
  <c r="X39" i="1"/>
  <c r="V39" i="1"/>
  <c r="T39" i="1"/>
  <c r="R39" i="1"/>
  <c r="P39" i="1"/>
  <c r="P41" i="1" s="1"/>
  <c r="N39" i="1"/>
  <c r="L39" i="1"/>
  <c r="J39" i="1"/>
  <c r="H39" i="1"/>
  <c r="H41" i="1" s="1"/>
  <c r="E39" i="1"/>
  <c r="E41" i="1" s="1"/>
  <c r="G41" i="1" s="1"/>
  <c r="D39" i="1"/>
  <c r="C39" i="1"/>
  <c r="F38" i="1"/>
  <c r="AD37" i="1"/>
  <c r="AB37" i="1"/>
  <c r="Z37" i="1"/>
  <c r="X37" i="1"/>
  <c r="V37" i="1"/>
  <c r="T37" i="1"/>
  <c r="R37" i="1"/>
  <c r="P37" i="1"/>
  <c r="N37" i="1"/>
  <c r="L37" i="1"/>
  <c r="J37" i="1"/>
  <c r="H37" i="1"/>
  <c r="E37" i="1"/>
  <c r="G37" i="1" s="1"/>
  <c r="AD36" i="1"/>
  <c r="AB36" i="1"/>
  <c r="Z36" i="1"/>
  <c r="X36" i="1"/>
  <c r="V36" i="1"/>
  <c r="T36" i="1"/>
  <c r="R36" i="1"/>
  <c r="P36" i="1"/>
  <c r="P38" i="1" s="1"/>
  <c r="N36" i="1"/>
  <c r="L36" i="1"/>
  <c r="J36" i="1"/>
  <c r="H36" i="1"/>
  <c r="I36" i="1" s="1"/>
  <c r="E36" i="1"/>
  <c r="D36" i="1"/>
  <c r="C36" i="1"/>
  <c r="F35" i="1"/>
  <c r="AD34" i="1"/>
  <c r="AG34" i="1" s="1"/>
  <c r="AB34" i="1"/>
  <c r="Z34" i="1"/>
  <c r="X34" i="1"/>
  <c r="V34" i="1"/>
  <c r="T34" i="1"/>
  <c r="R34" i="1"/>
  <c r="P34" i="1"/>
  <c r="N34" i="1"/>
  <c r="L34" i="1"/>
  <c r="J34" i="1"/>
  <c r="H34" i="1"/>
  <c r="E34" i="1"/>
  <c r="G34" i="1" s="1"/>
  <c r="AD33" i="1"/>
  <c r="AB33" i="1"/>
  <c r="Z33" i="1"/>
  <c r="X33" i="1"/>
  <c r="V33" i="1"/>
  <c r="V35" i="1" s="1"/>
  <c r="T33" i="1"/>
  <c r="R33" i="1"/>
  <c r="P33" i="1"/>
  <c r="N33" i="1"/>
  <c r="L33" i="1"/>
  <c r="J33" i="1"/>
  <c r="H33" i="1"/>
  <c r="E33" i="1"/>
  <c r="D33" i="1"/>
  <c r="C33" i="1"/>
  <c r="F32" i="1"/>
  <c r="AD31" i="1"/>
  <c r="AB31" i="1"/>
  <c r="Z31" i="1"/>
  <c r="X31" i="1"/>
  <c r="V31" i="1"/>
  <c r="T31" i="1"/>
  <c r="R31" i="1"/>
  <c r="P31" i="1"/>
  <c r="N31" i="1"/>
  <c r="L31" i="1"/>
  <c r="J31" i="1"/>
  <c r="H31" i="1"/>
  <c r="E31" i="1"/>
  <c r="I31" i="1" s="1"/>
  <c r="K31" i="1" s="1"/>
  <c r="M31" i="1" s="1"/>
  <c r="AD30" i="1"/>
  <c r="AF30" i="1" s="1"/>
  <c r="AB30" i="1"/>
  <c r="Z30" i="1"/>
  <c r="X30" i="1"/>
  <c r="V30" i="1"/>
  <c r="V32" i="1" s="1"/>
  <c r="T30" i="1"/>
  <c r="R30" i="1"/>
  <c r="R32" i="1" s="1"/>
  <c r="P30" i="1"/>
  <c r="N30" i="1"/>
  <c r="L30" i="1"/>
  <c r="J30" i="1"/>
  <c r="H30" i="1"/>
  <c r="I30" i="1" s="1"/>
  <c r="K30" i="1" s="1"/>
  <c r="M30" i="1" s="1"/>
  <c r="E30" i="1"/>
  <c r="E32" i="1" s="1"/>
  <c r="D30" i="1"/>
  <c r="C30" i="1"/>
  <c r="F29" i="1"/>
  <c r="AD28" i="1"/>
  <c r="AF28" i="1" s="1"/>
  <c r="AB28" i="1"/>
  <c r="Z28" i="1"/>
  <c r="X28" i="1"/>
  <c r="V28" i="1"/>
  <c r="T28" i="1"/>
  <c r="R28" i="1"/>
  <c r="P28" i="1"/>
  <c r="N28" i="1"/>
  <c r="L28" i="1"/>
  <c r="J28" i="1"/>
  <c r="J29" i="1" s="1"/>
  <c r="H28" i="1"/>
  <c r="E28" i="1"/>
  <c r="G28" i="1" s="1"/>
  <c r="AD27" i="1"/>
  <c r="AG27" i="1" s="1"/>
  <c r="AB27" i="1"/>
  <c r="Z27" i="1"/>
  <c r="X27" i="1"/>
  <c r="V27" i="1"/>
  <c r="T27" i="1"/>
  <c r="R27" i="1"/>
  <c r="P27" i="1"/>
  <c r="P29" i="1" s="1"/>
  <c r="N27" i="1"/>
  <c r="L27" i="1"/>
  <c r="L29" i="1" s="1"/>
  <c r="J27" i="1"/>
  <c r="H27" i="1"/>
  <c r="E27" i="1"/>
  <c r="G27" i="1" s="1"/>
  <c r="D27" i="1"/>
  <c r="C27" i="1"/>
  <c r="F26" i="1"/>
  <c r="AD25" i="1"/>
  <c r="AB25" i="1"/>
  <c r="Z25" i="1"/>
  <c r="X25" i="1"/>
  <c r="V25" i="1"/>
  <c r="T25" i="1"/>
  <c r="R25" i="1"/>
  <c r="R26" i="1" s="1"/>
  <c r="P25" i="1"/>
  <c r="N25" i="1"/>
  <c r="L25" i="1"/>
  <c r="J25" i="1"/>
  <c r="H25" i="1"/>
  <c r="E25" i="1"/>
  <c r="G25" i="1" s="1"/>
  <c r="AD24" i="1"/>
  <c r="AB24" i="1"/>
  <c r="Z24" i="1"/>
  <c r="X24" i="1"/>
  <c r="X26" i="1" s="1"/>
  <c r="V24" i="1"/>
  <c r="T24" i="1"/>
  <c r="R24" i="1"/>
  <c r="P24" i="1"/>
  <c r="P26" i="1" s="1"/>
  <c r="N24" i="1"/>
  <c r="L24" i="1"/>
  <c r="J24" i="1"/>
  <c r="H24" i="1"/>
  <c r="E24" i="1"/>
  <c r="D24" i="1"/>
  <c r="C24" i="1"/>
  <c r="F23" i="1"/>
  <c r="AD22" i="1"/>
  <c r="AG22" i="1" s="1"/>
  <c r="AH22" i="1" s="1"/>
  <c r="AB22" i="1"/>
  <c r="Z22" i="1"/>
  <c r="X22" i="1"/>
  <c r="V22" i="1"/>
  <c r="T22" i="1"/>
  <c r="R22" i="1"/>
  <c r="P22" i="1"/>
  <c r="N22" i="1"/>
  <c r="L22" i="1"/>
  <c r="J22" i="1"/>
  <c r="H22" i="1"/>
  <c r="E22" i="1"/>
  <c r="G22" i="1" s="1"/>
  <c r="AD21" i="1"/>
  <c r="AB21" i="1"/>
  <c r="Z21" i="1"/>
  <c r="X21" i="1"/>
  <c r="V21" i="1"/>
  <c r="T21" i="1"/>
  <c r="R21" i="1"/>
  <c r="P21" i="1"/>
  <c r="N21" i="1"/>
  <c r="L21" i="1"/>
  <c r="J21" i="1"/>
  <c r="H21" i="1"/>
  <c r="I21" i="1" s="1"/>
  <c r="E21" i="1"/>
  <c r="G21" i="1" s="1"/>
  <c r="D21" i="1"/>
  <c r="C21" i="1"/>
  <c r="F20" i="1"/>
  <c r="AD19" i="1"/>
  <c r="AG19" i="1" s="1"/>
  <c r="AH19" i="1" s="1"/>
  <c r="AB19" i="1"/>
  <c r="Z19" i="1"/>
  <c r="X19" i="1"/>
  <c r="V19" i="1"/>
  <c r="T19" i="1"/>
  <c r="R19" i="1"/>
  <c r="P19" i="1"/>
  <c r="N19" i="1"/>
  <c r="L19" i="1"/>
  <c r="J19" i="1"/>
  <c r="H19" i="1"/>
  <c r="E19" i="1"/>
  <c r="G19" i="1" s="1"/>
  <c r="AD18" i="1"/>
  <c r="AE18" i="1" s="1"/>
  <c r="AB18" i="1"/>
  <c r="Z18" i="1"/>
  <c r="X18" i="1"/>
  <c r="V18" i="1"/>
  <c r="T18" i="1"/>
  <c r="R18" i="1"/>
  <c r="P18" i="1"/>
  <c r="N18" i="1"/>
  <c r="L18" i="1"/>
  <c r="J18" i="1"/>
  <c r="H18" i="1"/>
  <c r="E18" i="1"/>
  <c r="G18" i="1" s="1"/>
  <c r="D18" i="1"/>
  <c r="C18" i="1"/>
  <c r="F17" i="1"/>
  <c r="AD16" i="1"/>
  <c r="AB16" i="1"/>
  <c r="Z16" i="1"/>
  <c r="X16" i="1"/>
  <c r="V16" i="1"/>
  <c r="T16" i="1"/>
  <c r="R16" i="1"/>
  <c r="P16" i="1"/>
  <c r="N16" i="1"/>
  <c r="L16" i="1"/>
  <c r="J16" i="1"/>
  <c r="H16" i="1"/>
  <c r="E16" i="1"/>
  <c r="G16" i="1" s="1"/>
  <c r="AF15" i="1"/>
  <c r="AD15" i="1"/>
  <c r="AG15" i="1" s="1"/>
  <c r="AB15" i="1"/>
  <c r="Z15" i="1"/>
  <c r="Z17" i="1" s="1"/>
  <c r="X15" i="1"/>
  <c r="X17" i="1" s="1"/>
  <c r="V15" i="1"/>
  <c r="T15" i="1"/>
  <c r="R15" i="1"/>
  <c r="R17" i="1" s="1"/>
  <c r="P15" i="1"/>
  <c r="P17" i="1" s="1"/>
  <c r="N15" i="1"/>
  <c r="L15" i="1"/>
  <c r="J15" i="1"/>
  <c r="J17" i="1" s="1"/>
  <c r="H15" i="1"/>
  <c r="E15" i="1"/>
  <c r="D15" i="1"/>
  <c r="C15" i="1"/>
  <c r="F14" i="1"/>
  <c r="AD13" i="1"/>
  <c r="AB13" i="1"/>
  <c r="Z13" i="1"/>
  <c r="X13" i="1"/>
  <c r="V13" i="1"/>
  <c r="T13" i="1"/>
  <c r="R13" i="1"/>
  <c r="P13" i="1"/>
  <c r="N13" i="1"/>
  <c r="L13" i="1"/>
  <c r="J13" i="1"/>
  <c r="H13" i="1"/>
  <c r="E13" i="1"/>
  <c r="AD12" i="1"/>
  <c r="AB12" i="1"/>
  <c r="Z12" i="1"/>
  <c r="X12" i="1"/>
  <c r="V12" i="1"/>
  <c r="T12" i="1"/>
  <c r="R12" i="1"/>
  <c r="P12" i="1"/>
  <c r="N12" i="1"/>
  <c r="L12" i="1"/>
  <c r="J12" i="1"/>
  <c r="H12" i="1"/>
  <c r="E12" i="1"/>
  <c r="G12" i="1" s="1"/>
  <c r="D12" i="1"/>
  <c r="C12" i="1"/>
  <c r="F11" i="1"/>
  <c r="AD10" i="1"/>
  <c r="AB10" i="1"/>
  <c r="Z10" i="1"/>
  <c r="X10" i="1"/>
  <c r="V10" i="1"/>
  <c r="T10" i="1"/>
  <c r="R10" i="1"/>
  <c r="P10" i="1"/>
  <c r="N10" i="1"/>
  <c r="L10" i="1"/>
  <c r="J10" i="1"/>
  <c r="H10" i="1"/>
  <c r="E10" i="1"/>
  <c r="G10" i="1" s="1"/>
  <c r="AD9" i="1"/>
  <c r="AG9" i="1" s="1"/>
  <c r="AB9" i="1"/>
  <c r="Z9" i="1"/>
  <c r="X9" i="1"/>
  <c r="X11" i="1" s="1"/>
  <c r="V9" i="1"/>
  <c r="T9" i="1"/>
  <c r="R9" i="1"/>
  <c r="P9" i="1"/>
  <c r="P11" i="1" s="1"/>
  <c r="N9" i="1"/>
  <c r="L9" i="1"/>
  <c r="J9" i="1"/>
  <c r="H9" i="1"/>
  <c r="E9" i="1"/>
  <c r="D9" i="1"/>
  <c r="C9" i="1"/>
  <c r="AE12" i="1" l="1"/>
  <c r="T17" i="1"/>
  <c r="AB23" i="1"/>
  <c r="T35" i="1"/>
  <c r="T47" i="1"/>
  <c r="J59" i="1"/>
  <c r="T65" i="1"/>
  <c r="X68" i="1"/>
  <c r="N71" i="1"/>
  <c r="AD71" i="1"/>
  <c r="R74" i="1"/>
  <c r="E77" i="1"/>
  <c r="AI79" i="1"/>
  <c r="N98" i="1"/>
  <c r="AE96" i="1"/>
  <c r="H104" i="1"/>
  <c r="I104" i="1" s="1"/>
  <c r="K104" i="1" s="1"/>
  <c r="M104" i="1" s="1"/>
  <c r="Z107" i="1"/>
  <c r="R119" i="1"/>
  <c r="AB11" i="1"/>
  <c r="I13" i="1"/>
  <c r="Z20" i="1"/>
  <c r="N23" i="1"/>
  <c r="T23" i="1"/>
  <c r="T26" i="1"/>
  <c r="Z29" i="1"/>
  <c r="R44" i="1"/>
  <c r="L50" i="1"/>
  <c r="L59" i="1"/>
  <c r="R62" i="1"/>
  <c r="V65" i="1"/>
  <c r="J68" i="1"/>
  <c r="Z68" i="1"/>
  <c r="P71" i="1"/>
  <c r="X77" i="1"/>
  <c r="L80" i="1"/>
  <c r="AB83" i="1"/>
  <c r="P83" i="1"/>
  <c r="N86" i="1"/>
  <c r="T101" i="1"/>
  <c r="AA121" i="1"/>
  <c r="H122" i="1"/>
  <c r="R14" i="1"/>
  <c r="N32" i="1"/>
  <c r="R35" i="1"/>
  <c r="N50" i="1"/>
  <c r="T53" i="1"/>
  <c r="X56" i="1"/>
  <c r="H65" i="1"/>
  <c r="I65" i="1" s="1"/>
  <c r="R98" i="1"/>
  <c r="V101" i="1"/>
  <c r="N107" i="1"/>
  <c r="AD107" i="1"/>
  <c r="E119" i="1"/>
  <c r="G119" i="1" s="1"/>
  <c r="G62" i="1"/>
  <c r="I72" i="1"/>
  <c r="T80" i="1"/>
  <c r="E110" i="1"/>
  <c r="G110" i="1" s="1"/>
  <c r="N11" i="1"/>
  <c r="T20" i="1"/>
  <c r="AB35" i="1"/>
  <c r="E74" i="1"/>
  <c r="G74" i="1" s="1"/>
  <c r="N92" i="1"/>
  <c r="Q120" i="1"/>
  <c r="T11" i="1"/>
  <c r="X14" i="1"/>
  <c r="L26" i="1"/>
  <c r="AB26" i="1"/>
  <c r="R29" i="1"/>
  <c r="T41" i="1"/>
  <c r="Z62" i="1"/>
  <c r="N65" i="1"/>
  <c r="E86" i="1"/>
  <c r="G86" i="1" s="1"/>
  <c r="V86" i="1"/>
  <c r="L89" i="1"/>
  <c r="T95" i="1"/>
  <c r="X98" i="1"/>
  <c r="H110" i="1"/>
  <c r="AG115" i="1"/>
  <c r="L62" i="1"/>
  <c r="AB62" i="1"/>
  <c r="P65" i="1"/>
  <c r="P14" i="1"/>
  <c r="AH15" i="1"/>
  <c r="AE21" i="1"/>
  <c r="AG30" i="1"/>
  <c r="AH30" i="1" s="1"/>
  <c r="AI30" i="1" s="1"/>
  <c r="I41" i="1"/>
  <c r="I45" i="1"/>
  <c r="K45" i="1" s="1"/>
  <c r="M45" i="1" s="1"/>
  <c r="O45" i="1" s="1"/>
  <c r="Q45" i="1" s="1"/>
  <c r="S45" i="1" s="1"/>
  <c r="U45" i="1" s="1"/>
  <c r="W45" i="1" s="1"/>
  <c r="Y45" i="1" s="1"/>
  <c r="AA45" i="1" s="1"/>
  <c r="AC45" i="1" s="1"/>
  <c r="V50" i="1"/>
  <c r="AI55" i="1"/>
  <c r="AE57" i="1"/>
  <c r="K61" i="1"/>
  <c r="M61" i="1" s="1"/>
  <c r="O61" i="1" s="1"/>
  <c r="Q61" i="1" s="1"/>
  <c r="S61" i="1" s="1"/>
  <c r="U61" i="1" s="1"/>
  <c r="R71" i="1"/>
  <c r="AI73" i="1"/>
  <c r="AB77" i="1"/>
  <c r="N80" i="1"/>
  <c r="AB89" i="1"/>
  <c r="R89" i="1"/>
  <c r="P95" i="1"/>
  <c r="AF93" i="1"/>
  <c r="P98" i="1"/>
  <c r="AF96" i="1"/>
  <c r="AF98" i="1" s="1"/>
  <c r="I99" i="1"/>
  <c r="K99" i="1" s="1"/>
  <c r="M99" i="1" s="1"/>
  <c r="X101" i="1"/>
  <c r="N104" i="1"/>
  <c r="AE102" i="1"/>
  <c r="AG103" i="1"/>
  <c r="AB107" i="1"/>
  <c r="I108" i="1"/>
  <c r="X110" i="1"/>
  <c r="I109" i="1"/>
  <c r="K109" i="1" s="1"/>
  <c r="M109" i="1" s="1"/>
  <c r="K112" i="1"/>
  <c r="M112" i="1" s="1"/>
  <c r="O112" i="1" s="1"/>
  <c r="Q112" i="1" s="1"/>
  <c r="S112" i="1" s="1"/>
  <c r="U112" i="1" s="1"/>
  <c r="W112" i="1" s="1"/>
  <c r="Y112" i="1" s="1"/>
  <c r="AA112" i="1" s="1"/>
  <c r="AC112" i="1" s="1"/>
  <c r="AE112" i="1" s="1"/>
  <c r="K115" i="1"/>
  <c r="M115" i="1" s="1"/>
  <c r="O115" i="1" s="1"/>
  <c r="Q115" i="1" s="1"/>
  <c r="S115" i="1" s="1"/>
  <c r="U115" i="1" s="1"/>
  <c r="W115" i="1" s="1"/>
  <c r="Y115" i="1" s="1"/>
  <c r="AA115" i="1" s="1"/>
  <c r="AC115" i="1" s="1"/>
  <c r="AE115" i="1" s="1"/>
  <c r="T119" i="1"/>
  <c r="K118" i="1"/>
  <c r="M118" i="1" s="1"/>
  <c r="O118" i="1" s="1"/>
  <c r="Q118" i="1" s="1"/>
  <c r="S118" i="1" s="1"/>
  <c r="U118" i="1" s="1"/>
  <c r="T29" i="1"/>
  <c r="X53" i="1"/>
  <c r="H71" i="1"/>
  <c r="R92" i="1"/>
  <c r="AG96" i="1"/>
  <c r="AH96" i="1" s="1"/>
  <c r="AG104" i="1"/>
  <c r="E71" i="1"/>
  <c r="R11" i="1"/>
  <c r="I10" i="1"/>
  <c r="K10" i="1" s="1"/>
  <c r="M10" i="1" s="1"/>
  <c r="O10" i="1" s="1"/>
  <c r="Q10" i="1" s="1"/>
  <c r="S10" i="1" s="1"/>
  <c r="U10" i="1" s="1"/>
  <c r="W10" i="1" s="1"/>
  <c r="Y10" i="1" s="1"/>
  <c r="AA10" i="1" s="1"/>
  <c r="AC10" i="1" s="1"/>
  <c r="AE10" i="1" s="1"/>
  <c r="T14" i="1"/>
  <c r="I16" i="1"/>
  <c r="K16" i="1" s="1"/>
  <c r="M16" i="1" s="1"/>
  <c r="O16" i="1" s="1"/>
  <c r="Q16" i="1" s="1"/>
  <c r="S16" i="1" s="1"/>
  <c r="U16" i="1" s="1"/>
  <c r="W16" i="1" s="1"/>
  <c r="Y16" i="1" s="1"/>
  <c r="AA16" i="1" s="1"/>
  <c r="AC16" i="1" s="1"/>
  <c r="AE16" i="1" s="1"/>
  <c r="J20" i="1"/>
  <c r="R23" i="1"/>
  <c r="V23" i="1"/>
  <c r="V38" i="1"/>
  <c r="L41" i="1"/>
  <c r="AB41" i="1"/>
  <c r="AG40" i="1"/>
  <c r="AH40" i="1" s="1"/>
  <c r="AI40" i="1" s="1"/>
  <c r="Z47" i="1"/>
  <c r="AF46" i="1"/>
  <c r="J50" i="1"/>
  <c r="Z50" i="1"/>
  <c r="R59" i="1"/>
  <c r="I66" i="1"/>
  <c r="G69" i="1"/>
  <c r="P77" i="1"/>
  <c r="AF75" i="1"/>
  <c r="P89" i="1"/>
  <c r="X92" i="1"/>
  <c r="T98" i="1"/>
  <c r="L101" i="1"/>
  <c r="AB101" i="1"/>
  <c r="R104" i="1"/>
  <c r="P107" i="1"/>
  <c r="AF105" i="1"/>
  <c r="V116" i="1"/>
  <c r="M117" i="1"/>
  <c r="O117" i="1" s="1"/>
  <c r="Q117" i="1" s="1"/>
  <c r="S117" i="1" s="1"/>
  <c r="U117" i="1" s="1"/>
  <c r="W117" i="1" s="1"/>
  <c r="Y117" i="1" s="1"/>
  <c r="AA117" i="1" s="1"/>
  <c r="AC117" i="1" s="1"/>
  <c r="L122" i="1"/>
  <c r="AB122" i="1"/>
  <c r="Z41" i="1"/>
  <c r="P80" i="1"/>
  <c r="X20" i="1"/>
  <c r="I22" i="1"/>
  <c r="X29" i="1"/>
  <c r="AE30" i="1"/>
  <c r="K36" i="1"/>
  <c r="M36" i="1" s="1"/>
  <c r="O36" i="1" s="1"/>
  <c r="Q36" i="1" s="1"/>
  <c r="S36" i="1" s="1"/>
  <c r="U36" i="1" s="1"/>
  <c r="W36" i="1" s="1"/>
  <c r="Y36" i="1" s="1"/>
  <c r="AA36" i="1" s="1"/>
  <c r="AC36" i="1" s="1"/>
  <c r="AD41" i="1"/>
  <c r="L44" i="1"/>
  <c r="L47" i="1"/>
  <c r="AB47" i="1"/>
  <c r="L53" i="1"/>
  <c r="AB53" i="1"/>
  <c r="J62" i="1"/>
  <c r="I69" i="1"/>
  <c r="K69" i="1" s="1"/>
  <c r="M69" i="1" s="1"/>
  <c r="O69" i="1" s="1"/>
  <c r="Q69" i="1" s="1"/>
  <c r="S69" i="1" s="1"/>
  <c r="U69" i="1" s="1"/>
  <c r="W69" i="1" s="1"/>
  <c r="Y69" i="1" s="1"/>
  <c r="AA69" i="1" s="1"/>
  <c r="AC69" i="1" s="1"/>
  <c r="X71" i="1"/>
  <c r="P74" i="1"/>
  <c r="I88" i="1"/>
  <c r="K88" i="1" s="1"/>
  <c r="M88" i="1" s="1"/>
  <c r="O88" i="1" s="1"/>
  <c r="Q88" i="1" s="1"/>
  <c r="S88" i="1" s="1"/>
  <c r="U88" i="1" s="1"/>
  <c r="W88" i="1" s="1"/>
  <c r="Y88" i="1" s="1"/>
  <c r="AA88" i="1" s="1"/>
  <c r="AC88" i="1" s="1"/>
  <c r="AE88" i="1" s="1"/>
  <c r="V92" i="1"/>
  <c r="V95" i="1"/>
  <c r="V98" i="1"/>
  <c r="AD98" i="1"/>
  <c r="T104" i="1"/>
  <c r="AG105" i="1"/>
  <c r="N110" i="1"/>
  <c r="AE108" i="1"/>
  <c r="J113" i="1"/>
  <c r="Z113" i="1"/>
  <c r="AH121" i="1"/>
  <c r="AI121" i="1" s="1"/>
  <c r="E26" i="1"/>
  <c r="O30" i="1"/>
  <c r="Q30" i="1" s="1"/>
  <c r="S30" i="1" s="1"/>
  <c r="U30" i="1" s="1"/>
  <c r="W30" i="1" s="1"/>
  <c r="Y30" i="1" s="1"/>
  <c r="AA30" i="1" s="1"/>
  <c r="AC30" i="1" s="1"/>
  <c r="Z38" i="1"/>
  <c r="N47" i="1"/>
  <c r="P56" i="1"/>
  <c r="V59" i="1"/>
  <c r="L68" i="1"/>
  <c r="AB68" i="1"/>
  <c r="P86" i="1"/>
  <c r="O103" i="1"/>
  <c r="Q103" i="1" s="1"/>
  <c r="S103" i="1" s="1"/>
  <c r="U103" i="1" s="1"/>
  <c r="W103" i="1" s="1"/>
  <c r="Y103" i="1" s="1"/>
  <c r="AA103" i="1" s="1"/>
  <c r="AC103" i="1" s="1"/>
  <c r="AE103" i="1" s="1"/>
  <c r="J116" i="1"/>
  <c r="Z116" i="1"/>
  <c r="X44" i="1"/>
  <c r="L11" i="1"/>
  <c r="V26" i="1"/>
  <c r="L14" i="1"/>
  <c r="AB14" i="1"/>
  <c r="AF19" i="1"/>
  <c r="AB29" i="1"/>
  <c r="AG28" i="1"/>
  <c r="AH28" i="1" s="1"/>
  <c r="J32" i="1"/>
  <c r="Z32" i="1"/>
  <c r="V41" i="1"/>
  <c r="AH42" i="1"/>
  <c r="AH44" i="1" s="1"/>
  <c r="P50" i="1"/>
  <c r="AF48" i="1"/>
  <c r="I55" i="1"/>
  <c r="I57" i="1"/>
  <c r="K57" i="1" s="1"/>
  <c r="AE60" i="1"/>
  <c r="L71" i="1"/>
  <c r="I73" i="1"/>
  <c r="G77" i="1"/>
  <c r="V77" i="1"/>
  <c r="K76" i="1"/>
  <c r="M76" i="1" s="1"/>
  <c r="O76" i="1" s="1"/>
  <c r="Q76" i="1" s="1"/>
  <c r="S76" i="1" s="1"/>
  <c r="U76" i="1" s="1"/>
  <c r="W76" i="1" s="1"/>
  <c r="Y76" i="1" s="1"/>
  <c r="AA76" i="1" s="1"/>
  <c r="AC76" i="1" s="1"/>
  <c r="AE76" i="1" s="1"/>
  <c r="I82" i="1"/>
  <c r="V89" i="1"/>
  <c r="J98" i="1"/>
  <c r="P110" i="1"/>
  <c r="P23" i="1"/>
  <c r="E11" i="1"/>
  <c r="G11" i="1" s="1"/>
  <c r="Z11" i="1"/>
  <c r="N17" i="1"/>
  <c r="AD17" i="1"/>
  <c r="N20" i="1"/>
  <c r="Z23" i="1"/>
  <c r="AI22" i="1"/>
  <c r="N29" i="1"/>
  <c r="AD29" i="1"/>
  <c r="L32" i="1"/>
  <c r="I40" i="1"/>
  <c r="X41" i="1"/>
  <c r="Z56" i="1"/>
  <c r="P62" i="1"/>
  <c r="V68" i="1"/>
  <c r="V74" i="1"/>
  <c r="J80" i="1"/>
  <c r="Z80" i="1"/>
  <c r="T110" i="1"/>
  <c r="P113" i="1"/>
  <c r="T116" i="1"/>
  <c r="P119" i="1"/>
  <c r="W118" i="1"/>
  <c r="Y118" i="1" s="1"/>
  <c r="AA118" i="1" s="1"/>
  <c r="AC118" i="1" s="1"/>
  <c r="AE118" i="1" s="1"/>
  <c r="R20" i="1"/>
  <c r="AI19" i="1"/>
  <c r="J23" i="1"/>
  <c r="J35" i="1"/>
  <c r="P59" i="1"/>
  <c r="W61" i="1"/>
  <c r="Y61" i="1" s="1"/>
  <c r="AA61" i="1" s="1"/>
  <c r="AC61" i="1" s="1"/>
  <c r="AE61" i="1" s="1"/>
  <c r="E107" i="1"/>
  <c r="G107" i="1" s="1"/>
  <c r="AE105" i="1"/>
  <c r="T107" i="1"/>
  <c r="O109" i="1"/>
  <c r="Q109" i="1" s="1"/>
  <c r="S109" i="1" s="1"/>
  <c r="U109" i="1" s="1"/>
  <c r="W109" i="1" s="1"/>
  <c r="Y109" i="1" s="1"/>
  <c r="AA109" i="1" s="1"/>
  <c r="AC109" i="1" s="1"/>
  <c r="AE109" i="1" s="1"/>
  <c r="H113" i="1"/>
  <c r="I113" i="1" s="1"/>
  <c r="K113" i="1" s="1"/>
  <c r="AF57" i="1"/>
  <c r="AG57" i="1"/>
  <c r="AF12" i="1"/>
  <c r="AG12" i="1"/>
  <c r="AH12" i="1" s="1"/>
  <c r="AI12" i="1" s="1"/>
  <c r="AB38" i="1"/>
  <c r="AG52" i="1"/>
  <c r="AH52" i="1" s="1"/>
  <c r="AI52" i="1" s="1"/>
  <c r="L56" i="1"/>
  <c r="V62" i="1"/>
  <c r="AF100" i="1"/>
  <c r="G105" i="1"/>
  <c r="AD86" i="1"/>
  <c r="AE84" i="1"/>
  <c r="AG84" i="1"/>
  <c r="AH84" i="1" s="1"/>
  <c r="AF84" i="1"/>
  <c r="I24" i="1"/>
  <c r="K24" i="1" s="1"/>
  <c r="M24" i="1" s="1"/>
  <c r="O24" i="1" s="1"/>
  <c r="Q24" i="1" s="1"/>
  <c r="S24" i="1" s="1"/>
  <c r="U24" i="1" s="1"/>
  <c r="W24" i="1" s="1"/>
  <c r="Y24" i="1" s="1"/>
  <c r="AA24" i="1" s="1"/>
  <c r="AC24" i="1" s="1"/>
  <c r="H26" i="1"/>
  <c r="P32" i="1"/>
  <c r="N38" i="1"/>
  <c r="AF36" i="1"/>
  <c r="AG36" i="1"/>
  <c r="AH36" i="1" s="1"/>
  <c r="AH120" i="1"/>
  <c r="AH122" i="1" s="1"/>
  <c r="H77" i="1"/>
  <c r="I77" i="1" s="1"/>
  <c r="I102" i="1"/>
  <c r="K102" i="1" s="1"/>
  <c r="M102" i="1" s="1"/>
  <c r="O102" i="1" s="1"/>
  <c r="Q102" i="1" s="1"/>
  <c r="S102" i="1" s="1"/>
  <c r="U102" i="1" s="1"/>
  <c r="W102" i="1" s="1"/>
  <c r="Y102" i="1" s="1"/>
  <c r="AA102" i="1" s="1"/>
  <c r="AC102" i="1" s="1"/>
  <c r="I28" i="1"/>
  <c r="K28" i="1" s="1"/>
  <c r="M28" i="1" s="1"/>
  <c r="O28" i="1" s="1"/>
  <c r="Q28" i="1" s="1"/>
  <c r="S28" i="1" s="1"/>
  <c r="U28" i="1" s="1"/>
  <c r="W28" i="1" s="1"/>
  <c r="Y28" i="1" s="1"/>
  <c r="AA28" i="1" s="1"/>
  <c r="AC28" i="1" s="1"/>
  <c r="AE28" i="1" s="1"/>
  <c r="J41" i="1"/>
  <c r="N53" i="1"/>
  <c r="AF51" i="1"/>
  <c r="AF53" i="1" s="1"/>
  <c r="AG51" i="1"/>
  <c r="L65" i="1"/>
  <c r="AF64" i="1"/>
  <c r="AG64" i="1"/>
  <c r="AH64" i="1" s="1"/>
  <c r="AI64" i="1" s="1"/>
  <c r="K70" i="1"/>
  <c r="M70" i="1" s="1"/>
  <c r="O70" i="1" s="1"/>
  <c r="Q70" i="1" s="1"/>
  <c r="S70" i="1" s="1"/>
  <c r="U70" i="1" s="1"/>
  <c r="W70" i="1" s="1"/>
  <c r="Y70" i="1" s="1"/>
  <c r="AA70" i="1" s="1"/>
  <c r="AC70" i="1" s="1"/>
  <c r="AE70" i="1" s="1"/>
  <c r="N74" i="1"/>
  <c r="AE72" i="1"/>
  <c r="AG72" i="1"/>
  <c r="AG74" i="1" s="1"/>
  <c r="AD74" i="1"/>
  <c r="J83" i="1"/>
  <c r="Z83" i="1"/>
  <c r="I9" i="1"/>
  <c r="K9" i="1" s="1"/>
  <c r="M9" i="1" s="1"/>
  <c r="O9" i="1" s="1"/>
  <c r="Q9" i="1" s="1"/>
  <c r="S9" i="1" s="1"/>
  <c r="U9" i="1" s="1"/>
  <c r="W9" i="1" s="1"/>
  <c r="Y9" i="1" s="1"/>
  <c r="AA9" i="1" s="1"/>
  <c r="AC9" i="1" s="1"/>
  <c r="H11" i="1"/>
  <c r="AE15" i="1"/>
  <c r="E17" i="1"/>
  <c r="G17" i="1" s="1"/>
  <c r="G15" i="1"/>
  <c r="V29" i="1"/>
  <c r="AD65" i="1"/>
  <c r="AF63" i="1"/>
  <c r="AF65" i="1" s="1"/>
  <c r="AG63" i="1"/>
  <c r="L83" i="1"/>
  <c r="N95" i="1"/>
  <c r="K108" i="1"/>
  <c r="M108" i="1" s="1"/>
  <c r="O108" i="1" s="1"/>
  <c r="Q108" i="1" s="1"/>
  <c r="S108" i="1" s="1"/>
  <c r="U108" i="1" s="1"/>
  <c r="W108" i="1" s="1"/>
  <c r="Y108" i="1" s="1"/>
  <c r="AA108" i="1" s="1"/>
  <c r="AC108" i="1" s="1"/>
  <c r="G115" i="1"/>
  <c r="E116" i="1"/>
  <c r="G116" i="1" s="1"/>
  <c r="K13" i="1"/>
  <c r="M13" i="1" s="1"/>
  <c r="O13" i="1" s="1"/>
  <c r="Q13" i="1" s="1"/>
  <c r="S13" i="1" s="1"/>
  <c r="U13" i="1" s="1"/>
  <c r="W13" i="1" s="1"/>
  <c r="Y13" i="1" s="1"/>
  <c r="AA13" i="1" s="1"/>
  <c r="AC13" i="1" s="1"/>
  <c r="AE13" i="1" s="1"/>
  <c r="K22" i="1"/>
  <c r="M22" i="1" s="1"/>
  <c r="O22" i="1" s="1"/>
  <c r="Q22" i="1" s="1"/>
  <c r="S22" i="1" s="1"/>
  <c r="U22" i="1" s="1"/>
  <c r="W22" i="1" s="1"/>
  <c r="Y22" i="1" s="1"/>
  <c r="AA22" i="1" s="1"/>
  <c r="AC22" i="1" s="1"/>
  <c r="AE22" i="1" s="1"/>
  <c r="G42" i="1"/>
  <c r="V44" i="1"/>
  <c r="N59" i="1"/>
  <c r="AE63" i="1"/>
  <c r="J71" i="1"/>
  <c r="L86" i="1"/>
  <c r="AB86" i="1"/>
  <c r="G88" i="1"/>
  <c r="E89" i="1"/>
  <c r="G89" i="1" s="1"/>
  <c r="Z110" i="1"/>
  <c r="X62" i="1"/>
  <c r="N14" i="1"/>
  <c r="I15" i="1"/>
  <c r="K15" i="1" s="1"/>
  <c r="M15" i="1" s="1"/>
  <c r="O15" i="1" s="1"/>
  <c r="Q15" i="1" s="1"/>
  <c r="S15" i="1" s="1"/>
  <c r="U15" i="1" s="1"/>
  <c r="W15" i="1" s="1"/>
  <c r="Y15" i="1" s="1"/>
  <c r="AA15" i="1" s="1"/>
  <c r="AC15" i="1" s="1"/>
  <c r="V20" i="1"/>
  <c r="I19" i="1"/>
  <c r="K19" i="1" s="1"/>
  <c r="M19" i="1" s="1"/>
  <c r="O19" i="1" s="1"/>
  <c r="Q19" i="1" s="1"/>
  <c r="S19" i="1" s="1"/>
  <c r="U19" i="1" s="1"/>
  <c r="W19" i="1" s="1"/>
  <c r="Y19" i="1" s="1"/>
  <c r="AA19" i="1" s="1"/>
  <c r="AC19" i="1" s="1"/>
  <c r="AE19" i="1" s="1"/>
  <c r="AF21" i="1"/>
  <c r="L23" i="1"/>
  <c r="N26" i="1"/>
  <c r="AD26" i="1"/>
  <c r="L35" i="1"/>
  <c r="AF34" i="1"/>
  <c r="AE39" i="1"/>
  <c r="Z44" i="1"/>
  <c r="X47" i="1"/>
  <c r="I48" i="1"/>
  <c r="J56" i="1"/>
  <c r="AF55" i="1"/>
  <c r="I58" i="1"/>
  <c r="K58" i="1" s="1"/>
  <c r="M58" i="1" s="1"/>
  <c r="O58" i="1" s="1"/>
  <c r="Q58" i="1" s="1"/>
  <c r="S58" i="1" s="1"/>
  <c r="U58" i="1" s="1"/>
  <c r="W58" i="1" s="1"/>
  <c r="Y58" i="1" s="1"/>
  <c r="AA58" i="1" s="1"/>
  <c r="AC58" i="1" s="1"/>
  <c r="AE58" i="1" s="1"/>
  <c r="H59" i="1"/>
  <c r="R65" i="1"/>
  <c r="E65" i="1"/>
  <c r="G65" i="1" s="1"/>
  <c r="R68" i="1"/>
  <c r="T74" i="1"/>
  <c r="E80" i="1"/>
  <c r="G80" i="1" s="1"/>
  <c r="I79" i="1"/>
  <c r="K79" i="1" s="1"/>
  <c r="M79" i="1" s="1"/>
  <c r="O79" i="1" s="1"/>
  <c r="Q79" i="1" s="1"/>
  <c r="S79" i="1" s="1"/>
  <c r="U79" i="1" s="1"/>
  <c r="W79" i="1" s="1"/>
  <c r="Y79" i="1" s="1"/>
  <c r="AA79" i="1" s="1"/>
  <c r="AC79" i="1" s="1"/>
  <c r="AE79" i="1" s="1"/>
  <c r="N83" i="1"/>
  <c r="R86" i="1"/>
  <c r="AE87" i="1"/>
  <c r="J92" i="1"/>
  <c r="Z92" i="1"/>
  <c r="N101" i="1"/>
  <c r="I105" i="1"/>
  <c r="K105" i="1" s="1"/>
  <c r="M105" i="1" s="1"/>
  <c r="O105" i="1" s="1"/>
  <c r="Q105" i="1" s="1"/>
  <c r="S105" i="1" s="1"/>
  <c r="U105" i="1" s="1"/>
  <c r="W105" i="1" s="1"/>
  <c r="Y105" i="1" s="1"/>
  <c r="AA105" i="1" s="1"/>
  <c r="AC105" i="1" s="1"/>
  <c r="AB110" i="1"/>
  <c r="G109" i="1"/>
  <c r="I120" i="1"/>
  <c r="J11" i="1"/>
  <c r="I60" i="1"/>
  <c r="K60" i="1" s="1"/>
  <c r="M60" i="1" s="1"/>
  <c r="O60" i="1" s="1"/>
  <c r="Q60" i="1" s="1"/>
  <c r="S60" i="1" s="1"/>
  <c r="U60" i="1" s="1"/>
  <c r="W60" i="1" s="1"/>
  <c r="Y60" i="1" s="1"/>
  <c r="AA60" i="1" s="1"/>
  <c r="AC60" i="1" s="1"/>
  <c r="H17" i="1"/>
  <c r="AG21" i="1"/>
  <c r="AH21" i="1" s="1"/>
  <c r="AD23" i="1"/>
  <c r="H32" i="1"/>
  <c r="I32" i="1" s="1"/>
  <c r="K32" i="1" s="1"/>
  <c r="M32" i="1" s="1"/>
  <c r="O32" i="1" s="1"/>
  <c r="N35" i="1"/>
  <c r="T38" i="1"/>
  <c r="AF39" i="1"/>
  <c r="AF41" i="1" s="1"/>
  <c r="V47" i="1"/>
  <c r="AB56" i="1"/>
  <c r="T59" i="1"/>
  <c r="T68" i="1"/>
  <c r="AE69" i="1"/>
  <c r="G78" i="1"/>
  <c r="V80" i="1"/>
  <c r="AG81" i="1"/>
  <c r="AH81" i="1" s="1"/>
  <c r="AF87" i="1"/>
  <c r="L92" i="1"/>
  <c r="P92" i="1"/>
  <c r="AF91" i="1"/>
  <c r="AD110" i="1"/>
  <c r="AE111" i="1"/>
  <c r="P116" i="1"/>
  <c r="AE114" i="1"/>
  <c r="J119" i="1"/>
  <c r="Z119" i="1"/>
  <c r="X122" i="1"/>
  <c r="Y121" i="1"/>
  <c r="S121" i="1"/>
  <c r="I90" i="1"/>
  <c r="K90" i="1" s="1"/>
  <c r="M90" i="1" s="1"/>
  <c r="O90" i="1" s="1"/>
  <c r="Q90" i="1" s="1"/>
  <c r="S90" i="1" s="1"/>
  <c r="U90" i="1" s="1"/>
  <c r="W90" i="1" s="1"/>
  <c r="Y90" i="1" s="1"/>
  <c r="AA90" i="1" s="1"/>
  <c r="AC90" i="1" s="1"/>
  <c r="V107" i="1"/>
  <c r="V119" i="1"/>
  <c r="AF9" i="1"/>
  <c r="I12" i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E14" i="1"/>
  <c r="G14" i="1" s="1"/>
  <c r="H14" i="1"/>
  <c r="I14" i="1" s="1"/>
  <c r="K14" i="1" s="1"/>
  <c r="M14" i="1" s="1"/>
  <c r="L17" i="1"/>
  <c r="AB17" i="1"/>
  <c r="V17" i="1"/>
  <c r="L20" i="1"/>
  <c r="AB20" i="1"/>
  <c r="AF22" i="1"/>
  <c r="AE27" i="1"/>
  <c r="X32" i="1"/>
  <c r="AD32" i="1"/>
  <c r="AG39" i="1"/>
  <c r="AH39" i="1" s="1"/>
  <c r="R41" i="1"/>
  <c r="AI43" i="1"/>
  <c r="I52" i="1"/>
  <c r="K52" i="1" s="1"/>
  <c r="M52" i="1" s="1"/>
  <c r="O52" i="1" s="1"/>
  <c r="Q52" i="1" s="1"/>
  <c r="S52" i="1" s="1"/>
  <c r="U52" i="1" s="1"/>
  <c r="W52" i="1" s="1"/>
  <c r="Y52" i="1" s="1"/>
  <c r="AA52" i="1" s="1"/>
  <c r="AC52" i="1" s="1"/>
  <c r="AE52" i="1" s="1"/>
  <c r="N56" i="1"/>
  <c r="X65" i="1"/>
  <c r="G71" i="1"/>
  <c r="K73" i="1"/>
  <c r="M73" i="1" s="1"/>
  <c r="O73" i="1" s="1"/>
  <c r="Q73" i="1" s="1"/>
  <c r="S73" i="1" s="1"/>
  <c r="U73" i="1" s="1"/>
  <c r="W73" i="1" s="1"/>
  <c r="Y73" i="1" s="1"/>
  <c r="AA73" i="1" s="1"/>
  <c r="AC73" i="1" s="1"/>
  <c r="AE73" i="1" s="1"/>
  <c r="H80" i="1"/>
  <c r="X80" i="1"/>
  <c r="AB80" i="1"/>
  <c r="G84" i="1"/>
  <c r="T89" i="1"/>
  <c r="AG87" i="1"/>
  <c r="AH87" i="1" s="1"/>
  <c r="AI87" i="1" s="1"/>
  <c r="AG91" i="1"/>
  <c r="AH91" i="1" s="1"/>
  <c r="AI91" i="1" s="1"/>
  <c r="X95" i="1"/>
  <c r="I94" i="1"/>
  <c r="K94" i="1" s="1"/>
  <c r="R101" i="1"/>
  <c r="P104" i="1"/>
  <c r="R113" i="1"/>
  <c r="AH111" i="1"/>
  <c r="AI111" i="1" s="1"/>
  <c r="R116" i="1"/>
  <c r="AF114" i="1"/>
  <c r="AF116" i="1" s="1"/>
  <c r="AB119" i="1"/>
  <c r="T122" i="1"/>
  <c r="AE120" i="1"/>
  <c r="R53" i="1"/>
  <c r="R80" i="1"/>
  <c r="I97" i="1"/>
  <c r="K97" i="1" s="1"/>
  <c r="M97" i="1" s="1"/>
  <c r="O97" i="1" s="1"/>
  <c r="Q97" i="1" s="1"/>
  <c r="S97" i="1" s="1"/>
  <c r="U97" i="1" s="1"/>
  <c r="W97" i="1" s="1"/>
  <c r="Y97" i="1" s="1"/>
  <c r="AA97" i="1" s="1"/>
  <c r="AC97" i="1" s="1"/>
  <c r="AE97" i="1" s="1"/>
  <c r="J14" i="1"/>
  <c r="Z14" i="1"/>
  <c r="G13" i="1"/>
  <c r="H23" i="1"/>
  <c r="E23" i="1"/>
  <c r="G23" i="1" s="1"/>
  <c r="J26" i="1"/>
  <c r="Z26" i="1"/>
  <c r="AF27" i="1"/>
  <c r="AF29" i="1" s="1"/>
  <c r="I37" i="1"/>
  <c r="K37" i="1" s="1"/>
  <c r="M37" i="1" s="1"/>
  <c r="O37" i="1" s="1"/>
  <c r="Q37" i="1" s="1"/>
  <c r="S37" i="1" s="1"/>
  <c r="U37" i="1" s="1"/>
  <c r="W37" i="1" s="1"/>
  <c r="Y37" i="1" s="1"/>
  <c r="AA37" i="1" s="1"/>
  <c r="AC37" i="1" s="1"/>
  <c r="AE37" i="1" s="1"/>
  <c r="X38" i="1"/>
  <c r="G39" i="1"/>
  <c r="AF42" i="1"/>
  <c r="J53" i="1"/>
  <c r="Z53" i="1"/>
  <c r="Z59" i="1"/>
  <c r="J65" i="1"/>
  <c r="Z65" i="1"/>
  <c r="K64" i="1"/>
  <c r="M64" i="1" s="1"/>
  <c r="O64" i="1" s="1"/>
  <c r="Q64" i="1" s="1"/>
  <c r="S64" i="1" s="1"/>
  <c r="U64" i="1" s="1"/>
  <c r="W64" i="1" s="1"/>
  <c r="Y64" i="1" s="1"/>
  <c r="AA64" i="1" s="1"/>
  <c r="AC64" i="1" s="1"/>
  <c r="AE64" i="1" s="1"/>
  <c r="N68" i="1"/>
  <c r="R77" i="1"/>
  <c r="T92" i="1"/>
  <c r="H116" i="1"/>
  <c r="I116" i="1" s="1"/>
  <c r="K116" i="1" s="1"/>
  <c r="AG114" i="1"/>
  <c r="AG116" i="1" s="1"/>
  <c r="L116" i="1"/>
  <c r="AB116" i="1"/>
  <c r="H119" i="1"/>
  <c r="I119" i="1" s="1"/>
  <c r="K119" i="1" s="1"/>
  <c r="M119" i="1" s="1"/>
  <c r="O119" i="1" s="1"/>
  <c r="Q119" i="1" s="1"/>
  <c r="S119" i="1" s="1"/>
  <c r="U119" i="1" s="1"/>
  <c r="W119" i="1" s="1"/>
  <c r="Y119" i="1" s="1"/>
  <c r="AA119" i="1" s="1"/>
  <c r="AC119" i="1" s="1"/>
  <c r="AE119" i="1" s="1"/>
  <c r="N122" i="1"/>
  <c r="Z122" i="1"/>
  <c r="E122" i="1"/>
  <c r="I122" i="1" s="1"/>
  <c r="E20" i="1"/>
  <c r="G20" i="1" s="1"/>
  <c r="Z35" i="1"/>
  <c r="J77" i="1"/>
  <c r="V14" i="1"/>
  <c r="X23" i="1"/>
  <c r="E29" i="1"/>
  <c r="G29" i="1" s="1"/>
  <c r="AI28" i="1"/>
  <c r="O31" i="1"/>
  <c r="Q31" i="1" s="1"/>
  <c r="S31" i="1" s="1"/>
  <c r="U31" i="1" s="1"/>
  <c r="W31" i="1" s="1"/>
  <c r="Y31" i="1" s="1"/>
  <c r="AA31" i="1" s="1"/>
  <c r="AC31" i="1" s="1"/>
  <c r="AE31" i="1" s="1"/>
  <c r="X35" i="1"/>
  <c r="L38" i="1"/>
  <c r="AI44" i="1"/>
  <c r="P47" i="1"/>
  <c r="K55" i="1"/>
  <c r="M55" i="1" s="1"/>
  <c r="O55" i="1" s="1"/>
  <c r="Q55" i="1" s="1"/>
  <c r="S55" i="1" s="1"/>
  <c r="U55" i="1" s="1"/>
  <c r="W55" i="1" s="1"/>
  <c r="Y55" i="1" s="1"/>
  <c r="AA55" i="1" s="1"/>
  <c r="AC55" i="1" s="1"/>
  <c r="AE55" i="1" s="1"/>
  <c r="AB59" i="1"/>
  <c r="V71" i="1"/>
  <c r="L74" i="1"/>
  <c r="AB74" i="1"/>
  <c r="K81" i="1"/>
  <c r="M81" i="1" s="1"/>
  <c r="O81" i="1" s="1"/>
  <c r="Q81" i="1" s="1"/>
  <c r="S81" i="1" s="1"/>
  <c r="U81" i="1" s="1"/>
  <c r="W81" i="1" s="1"/>
  <c r="Y81" i="1" s="1"/>
  <c r="AA81" i="1" s="1"/>
  <c r="AC81" i="1" s="1"/>
  <c r="K82" i="1"/>
  <c r="M82" i="1" s="1"/>
  <c r="O82" i="1" s="1"/>
  <c r="Q82" i="1" s="1"/>
  <c r="S82" i="1" s="1"/>
  <c r="U82" i="1" s="1"/>
  <c r="W82" i="1" s="1"/>
  <c r="Y82" i="1" s="1"/>
  <c r="AA82" i="1" s="1"/>
  <c r="AC82" i="1" s="1"/>
  <c r="AE82" i="1" s="1"/>
  <c r="J86" i="1"/>
  <c r="Z86" i="1"/>
  <c r="H89" i="1"/>
  <c r="I89" i="1" s="1"/>
  <c r="K89" i="1" s="1"/>
  <c r="M89" i="1" s="1"/>
  <c r="O89" i="1" s="1"/>
  <c r="X89" i="1"/>
  <c r="L95" i="1"/>
  <c r="AB95" i="1"/>
  <c r="E98" i="1"/>
  <c r="G113" i="1"/>
  <c r="V113" i="1"/>
  <c r="K114" i="1"/>
  <c r="M114" i="1" s="1"/>
  <c r="O114" i="1" s="1"/>
  <c r="Q114" i="1" s="1"/>
  <c r="S114" i="1" s="1"/>
  <c r="U114" i="1" s="1"/>
  <c r="W114" i="1" s="1"/>
  <c r="Y114" i="1" s="1"/>
  <c r="AA114" i="1" s="1"/>
  <c r="AC114" i="1" s="1"/>
  <c r="AH114" i="1"/>
  <c r="AH116" i="1" s="1"/>
  <c r="AI116" i="1" s="1"/>
  <c r="P122" i="1"/>
  <c r="H47" i="1"/>
  <c r="I46" i="1"/>
  <c r="K46" i="1" s="1"/>
  <c r="M46" i="1" s="1"/>
  <c r="O46" i="1" s="1"/>
  <c r="Q46" i="1" s="1"/>
  <c r="S46" i="1" s="1"/>
  <c r="U46" i="1" s="1"/>
  <c r="W46" i="1" s="1"/>
  <c r="Y46" i="1" s="1"/>
  <c r="AA46" i="1" s="1"/>
  <c r="AC46" i="1" s="1"/>
  <c r="AE46" i="1" s="1"/>
  <c r="AF13" i="1"/>
  <c r="AF14" i="1" s="1"/>
  <c r="AD14" i="1"/>
  <c r="G9" i="1"/>
  <c r="AH9" i="1"/>
  <c r="AF10" i="1"/>
  <c r="P20" i="1"/>
  <c r="I25" i="1"/>
  <c r="K25" i="1" s="1"/>
  <c r="M25" i="1" s="1"/>
  <c r="O25" i="1" s="1"/>
  <c r="Q25" i="1" s="1"/>
  <c r="S25" i="1" s="1"/>
  <c r="U25" i="1" s="1"/>
  <c r="W25" i="1" s="1"/>
  <c r="Y25" i="1" s="1"/>
  <c r="AA25" i="1" s="1"/>
  <c r="AC25" i="1" s="1"/>
  <c r="AE25" i="1" s="1"/>
  <c r="T32" i="1"/>
  <c r="G36" i="1"/>
  <c r="E38" i="1"/>
  <c r="G38" i="1" s="1"/>
  <c r="AG44" i="1"/>
  <c r="H35" i="1"/>
  <c r="I34" i="1"/>
  <c r="K34" i="1" s="1"/>
  <c r="M34" i="1" s="1"/>
  <c r="O34" i="1" s="1"/>
  <c r="Q34" i="1" s="1"/>
  <c r="S34" i="1" s="1"/>
  <c r="U34" i="1" s="1"/>
  <c r="W34" i="1" s="1"/>
  <c r="Y34" i="1" s="1"/>
  <c r="AA34" i="1" s="1"/>
  <c r="AC34" i="1" s="1"/>
  <c r="AE34" i="1" s="1"/>
  <c r="H53" i="1"/>
  <c r="I51" i="1"/>
  <c r="K51" i="1" s="1"/>
  <c r="M51" i="1" s="1"/>
  <c r="O51" i="1" s="1"/>
  <c r="Q51" i="1" s="1"/>
  <c r="S51" i="1" s="1"/>
  <c r="U51" i="1" s="1"/>
  <c r="W51" i="1" s="1"/>
  <c r="Y51" i="1" s="1"/>
  <c r="AA51" i="1" s="1"/>
  <c r="AC51" i="1" s="1"/>
  <c r="AG10" i="1"/>
  <c r="AH10" i="1" s="1"/>
  <c r="AI10" i="1" s="1"/>
  <c r="AG13" i="1"/>
  <c r="H38" i="1"/>
  <c r="AI48" i="1"/>
  <c r="AG37" i="1"/>
  <c r="AH37" i="1" s="1"/>
  <c r="AI37" i="1" s="1"/>
  <c r="AF37" i="1"/>
  <c r="AH13" i="1"/>
  <c r="AI13" i="1" s="1"/>
  <c r="H20" i="1"/>
  <c r="I18" i="1"/>
  <c r="K18" i="1" s="1"/>
  <c r="M18" i="1" s="1"/>
  <c r="O18" i="1" s="1"/>
  <c r="Q18" i="1" s="1"/>
  <c r="S18" i="1" s="1"/>
  <c r="U18" i="1" s="1"/>
  <c r="W18" i="1" s="1"/>
  <c r="Y18" i="1" s="1"/>
  <c r="AA18" i="1" s="1"/>
  <c r="AC18" i="1" s="1"/>
  <c r="AD20" i="1"/>
  <c r="AG18" i="1"/>
  <c r="AG20" i="1" s="1"/>
  <c r="G32" i="1"/>
  <c r="P35" i="1"/>
  <c r="K41" i="1"/>
  <c r="M41" i="1" s="1"/>
  <c r="O41" i="1" s="1"/>
  <c r="Q41" i="1" s="1"/>
  <c r="G44" i="1"/>
  <c r="E50" i="1"/>
  <c r="G50" i="1" s="1"/>
  <c r="G49" i="1"/>
  <c r="AG49" i="1"/>
  <c r="AH49" i="1" s="1"/>
  <c r="AI49" i="1" s="1"/>
  <c r="AF49" i="1"/>
  <c r="AH33" i="1"/>
  <c r="AG33" i="1"/>
  <c r="AG35" i="1" s="1"/>
  <c r="AF33" i="1"/>
  <c r="AD35" i="1"/>
  <c r="AE33" i="1"/>
  <c r="AD11" i="1"/>
  <c r="AG16" i="1"/>
  <c r="AG17" i="1" s="1"/>
  <c r="AF16" i="1"/>
  <c r="AF17" i="1" s="1"/>
  <c r="AF18" i="1"/>
  <c r="AF20" i="1" s="1"/>
  <c r="I23" i="1"/>
  <c r="H29" i="1"/>
  <c r="I29" i="1" s="1"/>
  <c r="K29" i="1" s="1"/>
  <c r="M29" i="1" s="1"/>
  <c r="I27" i="1"/>
  <c r="K27" i="1" s="1"/>
  <c r="M27" i="1" s="1"/>
  <c r="O27" i="1" s="1"/>
  <c r="Q27" i="1" s="1"/>
  <c r="S27" i="1" s="1"/>
  <c r="U27" i="1" s="1"/>
  <c r="W27" i="1" s="1"/>
  <c r="Y27" i="1" s="1"/>
  <c r="AA27" i="1" s="1"/>
  <c r="AC27" i="1" s="1"/>
  <c r="AG29" i="1"/>
  <c r="E35" i="1"/>
  <c r="G35" i="1" s="1"/>
  <c r="I33" i="1"/>
  <c r="K33" i="1" s="1"/>
  <c r="M33" i="1" s="1"/>
  <c r="O33" i="1" s="1"/>
  <c r="Q33" i="1" s="1"/>
  <c r="S33" i="1" s="1"/>
  <c r="U33" i="1" s="1"/>
  <c r="W33" i="1" s="1"/>
  <c r="Y33" i="1" s="1"/>
  <c r="AA33" i="1" s="1"/>
  <c r="AC33" i="1" s="1"/>
  <c r="G33" i="1"/>
  <c r="AI15" i="1"/>
  <c r="V11" i="1"/>
  <c r="AE9" i="1"/>
  <c r="AG14" i="1"/>
  <c r="K21" i="1"/>
  <c r="M21" i="1" s="1"/>
  <c r="O21" i="1" s="1"/>
  <c r="Q21" i="1" s="1"/>
  <c r="S21" i="1" s="1"/>
  <c r="U21" i="1" s="1"/>
  <c r="W21" i="1" s="1"/>
  <c r="Y21" i="1" s="1"/>
  <c r="AA21" i="1" s="1"/>
  <c r="AC21" i="1" s="1"/>
  <c r="AG25" i="1"/>
  <c r="AH25" i="1" s="1"/>
  <c r="AI25" i="1" s="1"/>
  <c r="AF25" i="1"/>
  <c r="AB32" i="1"/>
  <c r="K40" i="1"/>
  <c r="M40" i="1" s="1"/>
  <c r="O40" i="1" s="1"/>
  <c r="Q40" i="1" s="1"/>
  <c r="S40" i="1" s="1"/>
  <c r="U40" i="1" s="1"/>
  <c r="W40" i="1" s="1"/>
  <c r="Y40" i="1" s="1"/>
  <c r="AA40" i="1" s="1"/>
  <c r="AC40" i="1" s="1"/>
  <c r="AE40" i="1" s="1"/>
  <c r="H56" i="1"/>
  <c r="I54" i="1"/>
  <c r="K54" i="1" s="1"/>
  <c r="M54" i="1" s="1"/>
  <c r="O54" i="1" s="1"/>
  <c r="Q54" i="1" s="1"/>
  <c r="S54" i="1" s="1"/>
  <c r="U54" i="1" s="1"/>
  <c r="W54" i="1" s="1"/>
  <c r="Y54" i="1" s="1"/>
  <c r="AA54" i="1" s="1"/>
  <c r="AC54" i="1" s="1"/>
  <c r="R38" i="1"/>
  <c r="AF45" i="1"/>
  <c r="AF47" i="1" s="1"/>
  <c r="AD47" i="1"/>
  <c r="G24" i="1"/>
  <c r="AE24" i="1"/>
  <c r="AH27" i="1"/>
  <c r="G31" i="1"/>
  <c r="AE36" i="1"/>
  <c r="AD38" i="1"/>
  <c r="I39" i="1"/>
  <c r="K39" i="1" s="1"/>
  <c r="M39" i="1" s="1"/>
  <c r="O39" i="1" s="1"/>
  <c r="Q39" i="1" s="1"/>
  <c r="S39" i="1" s="1"/>
  <c r="U39" i="1" s="1"/>
  <c r="W39" i="1" s="1"/>
  <c r="Y39" i="1" s="1"/>
  <c r="AA39" i="1" s="1"/>
  <c r="AC39" i="1" s="1"/>
  <c r="P44" i="1"/>
  <c r="AD44" i="1"/>
  <c r="G45" i="1"/>
  <c r="AE45" i="1"/>
  <c r="AB50" i="1"/>
  <c r="I49" i="1"/>
  <c r="K49" i="1" s="1"/>
  <c r="M49" i="1" s="1"/>
  <c r="O49" i="1" s="1"/>
  <c r="Q49" i="1" s="1"/>
  <c r="S49" i="1" s="1"/>
  <c r="U49" i="1" s="1"/>
  <c r="W49" i="1" s="1"/>
  <c r="Y49" i="1" s="1"/>
  <c r="AA49" i="1" s="1"/>
  <c r="AC49" i="1" s="1"/>
  <c r="AE49" i="1" s="1"/>
  <c r="AD56" i="1"/>
  <c r="AG54" i="1"/>
  <c r="AG56" i="1" s="1"/>
  <c r="AF54" i="1"/>
  <c r="AE54" i="1"/>
  <c r="AF24" i="1"/>
  <c r="AF31" i="1"/>
  <c r="AF32" i="1" s="1"/>
  <c r="J38" i="1"/>
  <c r="AB44" i="1"/>
  <c r="I43" i="1"/>
  <c r="K43" i="1" s="1"/>
  <c r="M43" i="1" s="1"/>
  <c r="O43" i="1" s="1"/>
  <c r="Q43" i="1" s="1"/>
  <c r="S43" i="1" s="1"/>
  <c r="U43" i="1" s="1"/>
  <c r="W43" i="1" s="1"/>
  <c r="Y43" i="1" s="1"/>
  <c r="AA43" i="1" s="1"/>
  <c r="AC43" i="1" s="1"/>
  <c r="AE43" i="1" s="1"/>
  <c r="AG45" i="1"/>
  <c r="AG47" i="1" s="1"/>
  <c r="E47" i="1"/>
  <c r="G47" i="1" s="1"/>
  <c r="AG24" i="1"/>
  <c r="G30" i="1"/>
  <c r="AG31" i="1"/>
  <c r="AH31" i="1" s="1"/>
  <c r="H44" i="1"/>
  <c r="I44" i="1" s="1"/>
  <c r="K44" i="1" s="1"/>
  <c r="M44" i="1" s="1"/>
  <c r="O44" i="1" s="1"/>
  <c r="I42" i="1"/>
  <c r="K42" i="1" s="1"/>
  <c r="M42" i="1" s="1"/>
  <c r="O42" i="1" s="1"/>
  <c r="Q42" i="1" s="1"/>
  <c r="S42" i="1" s="1"/>
  <c r="U42" i="1" s="1"/>
  <c r="W42" i="1" s="1"/>
  <c r="Y42" i="1" s="1"/>
  <c r="AA42" i="1" s="1"/>
  <c r="AC42" i="1" s="1"/>
  <c r="AF43" i="1"/>
  <c r="AF44" i="1" s="1"/>
  <c r="AH45" i="1"/>
  <c r="AD50" i="1"/>
  <c r="H50" i="1"/>
  <c r="M57" i="1"/>
  <c r="O57" i="1" s="1"/>
  <c r="Q57" i="1" s="1"/>
  <c r="S57" i="1" s="1"/>
  <c r="U57" i="1" s="1"/>
  <c r="W57" i="1" s="1"/>
  <c r="Y57" i="1" s="1"/>
  <c r="AA57" i="1" s="1"/>
  <c r="AC57" i="1" s="1"/>
  <c r="T44" i="1"/>
  <c r="AE42" i="1"/>
  <c r="T50" i="1"/>
  <c r="T56" i="1"/>
  <c r="G67" i="1"/>
  <c r="E68" i="1"/>
  <c r="G68" i="1" s="1"/>
  <c r="AH34" i="1"/>
  <c r="AI34" i="1" s="1"/>
  <c r="K48" i="1"/>
  <c r="M48" i="1" s="1"/>
  <c r="O48" i="1" s="1"/>
  <c r="Q48" i="1" s="1"/>
  <c r="S48" i="1" s="1"/>
  <c r="U48" i="1" s="1"/>
  <c r="W48" i="1" s="1"/>
  <c r="Y48" i="1" s="1"/>
  <c r="AA48" i="1" s="1"/>
  <c r="AC48" i="1" s="1"/>
  <c r="I67" i="1"/>
  <c r="K67" i="1" s="1"/>
  <c r="M67" i="1" s="1"/>
  <c r="O67" i="1" s="1"/>
  <c r="Q67" i="1" s="1"/>
  <c r="S67" i="1" s="1"/>
  <c r="U67" i="1" s="1"/>
  <c r="W67" i="1" s="1"/>
  <c r="Y67" i="1" s="1"/>
  <c r="AA67" i="1" s="1"/>
  <c r="AC67" i="1" s="1"/>
  <c r="AE67" i="1" s="1"/>
  <c r="V56" i="1"/>
  <c r="AG58" i="1"/>
  <c r="AF58" i="1"/>
  <c r="AE48" i="1"/>
  <c r="AH57" i="1"/>
  <c r="G60" i="1"/>
  <c r="AF61" i="1"/>
  <c r="I63" i="1"/>
  <c r="K63" i="1" s="1"/>
  <c r="M63" i="1" s="1"/>
  <c r="O63" i="1" s="1"/>
  <c r="Q63" i="1" s="1"/>
  <c r="S63" i="1" s="1"/>
  <c r="U63" i="1" s="1"/>
  <c r="W63" i="1" s="1"/>
  <c r="Y63" i="1" s="1"/>
  <c r="AA63" i="1" s="1"/>
  <c r="AC63" i="1" s="1"/>
  <c r="K66" i="1"/>
  <c r="M66" i="1" s="1"/>
  <c r="O66" i="1" s="1"/>
  <c r="Q66" i="1" s="1"/>
  <c r="S66" i="1" s="1"/>
  <c r="U66" i="1" s="1"/>
  <c r="W66" i="1" s="1"/>
  <c r="Y66" i="1" s="1"/>
  <c r="AA66" i="1" s="1"/>
  <c r="AC66" i="1" s="1"/>
  <c r="K72" i="1"/>
  <c r="M72" i="1" s="1"/>
  <c r="O72" i="1" s="1"/>
  <c r="Q72" i="1" s="1"/>
  <c r="S72" i="1" s="1"/>
  <c r="U72" i="1" s="1"/>
  <c r="W72" i="1" s="1"/>
  <c r="Y72" i="1" s="1"/>
  <c r="AA72" i="1" s="1"/>
  <c r="AC72" i="1" s="1"/>
  <c r="E56" i="1"/>
  <c r="G56" i="1" s="1"/>
  <c r="AD62" i="1"/>
  <c r="AG60" i="1"/>
  <c r="AG61" i="1"/>
  <c r="AH61" i="1" s="1"/>
  <c r="AI61" i="1" s="1"/>
  <c r="AD68" i="1"/>
  <c r="AG67" i="1"/>
  <c r="AG68" i="1" s="1"/>
  <c r="AF67" i="1"/>
  <c r="E59" i="1"/>
  <c r="G59" i="1" s="1"/>
  <c r="AD59" i="1"/>
  <c r="G58" i="1"/>
  <c r="AF60" i="1"/>
  <c r="AH63" i="1"/>
  <c r="E53" i="1"/>
  <c r="G53" i="1" s="1"/>
  <c r="AD53" i="1"/>
  <c r="H62" i="1"/>
  <c r="I62" i="1" s="1"/>
  <c r="AH66" i="1"/>
  <c r="AG76" i="1"/>
  <c r="AG77" i="1" s="1"/>
  <c r="AF76" i="1"/>
  <c r="AF77" i="1" s="1"/>
  <c r="AI78" i="1"/>
  <c r="AH80" i="1"/>
  <c r="AF69" i="1"/>
  <c r="AF71" i="1" s="1"/>
  <c r="AH75" i="1"/>
  <c r="AG85" i="1"/>
  <c r="AH85" i="1" s="1"/>
  <c r="AI85" i="1" s="1"/>
  <c r="AF85" i="1"/>
  <c r="AG90" i="1"/>
  <c r="AD92" i="1"/>
  <c r="AF90" i="1"/>
  <c r="AE90" i="1"/>
  <c r="M94" i="1"/>
  <c r="O94" i="1" s="1"/>
  <c r="Q94" i="1" s="1"/>
  <c r="S94" i="1" s="1"/>
  <c r="U94" i="1" s="1"/>
  <c r="W94" i="1" s="1"/>
  <c r="Y94" i="1" s="1"/>
  <c r="AA94" i="1" s="1"/>
  <c r="AC94" i="1" s="1"/>
  <c r="AE94" i="1" s="1"/>
  <c r="H98" i="1"/>
  <c r="I96" i="1"/>
  <c r="K96" i="1" s="1"/>
  <c r="M96" i="1" s="1"/>
  <c r="O96" i="1" s="1"/>
  <c r="Q96" i="1" s="1"/>
  <c r="S96" i="1" s="1"/>
  <c r="U96" i="1" s="1"/>
  <c r="W96" i="1" s="1"/>
  <c r="Y96" i="1" s="1"/>
  <c r="AA96" i="1" s="1"/>
  <c r="AC96" i="1" s="1"/>
  <c r="AG69" i="1"/>
  <c r="AG71" i="1" s="1"/>
  <c r="G75" i="1"/>
  <c r="I78" i="1"/>
  <c r="K78" i="1" s="1"/>
  <c r="M78" i="1" s="1"/>
  <c r="O78" i="1" s="1"/>
  <c r="Q78" i="1" s="1"/>
  <c r="S78" i="1" s="1"/>
  <c r="U78" i="1" s="1"/>
  <c r="W78" i="1" s="1"/>
  <c r="Y78" i="1" s="1"/>
  <c r="AA78" i="1" s="1"/>
  <c r="AC78" i="1" s="1"/>
  <c r="AF89" i="1"/>
  <c r="AE99" i="1"/>
  <c r="AG99" i="1"/>
  <c r="AG101" i="1" s="1"/>
  <c r="AF99" i="1"/>
  <c r="AF101" i="1" s="1"/>
  <c r="AD101" i="1"/>
  <c r="AE66" i="1"/>
  <c r="H74" i="1"/>
  <c r="I74" i="1" s="1"/>
  <c r="K74" i="1" s="1"/>
  <c r="I75" i="1"/>
  <c r="K75" i="1" s="1"/>
  <c r="M75" i="1" s="1"/>
  <c r="O75" i="1" s="1"/>
  <c r="Q75" i="1" s="1"/>
  <c r="S75" i="1" s="1"/>
  <c r="U75" i="1" s="1"/>
  <c r="W75" i="1" s="1"/>
  <c r="Y75" i="1" s="1"/>
  <c r="AA75" i="1" s="1"/>
  <c r="AC75" i="1" s="1"/>
  <c r="E92" i="1"/>
  <c r="G92" i="1" s="1"/>
  <c r="AF66" i="1"/>
  <c r="AF73" i="1"/>
  <c r="AF74" i="1" s="1"/>
  <c r="AD80" i="1"/>
  <c r="AF78" i="1"/>
  <c r="AF80" i="1" s="1"/>
  <c r="AH93" i="1"/>
  <c r="AG94" i="1"/>
  <c r="AG95" i="1" s="1"/>
  <c r="AH94" i="1"/>
  <c r="AI94" i="1" s="1"/>
  <c r="AF94" i="1"/>
  <c r="AF95" i="1" s="1"/>
  <c r="AH105" i="1"/>
  <c r="T77" i="1"/>
  <c r="AE78" i="1"/>
  <c r="V83" i="1"/>
  <c r="I85" i="1"/>
  <c r="K85" i="1" s="1"/>
  <c r="M85" i="1" s="1"/>
  <c r="O85" i="1" s="1"/>
  <c r="Q85" i="1" s="1"/>
  <c r="S85" i="1" s="1"/>
  <c r="U85" i="1" s="1"/>
  <c r="W85" i="1" s="1"/>
  <c r="Y85" i="1" s="1"/>
  <c r="AA85" i="1" s="1"/>
  <c r="AC85" i="1" s="1"/>
  <c r="AE85" i="1" s="1"/>
  <c r="G85" i="1"/>
  <c r="M91" i="1"/>
  <c r="O91" i="1" s="1"/>
  <c r="Q91" i="1" s="1"/>
  <c r="S91" i="1" s="1"/>
  <c r="U91" i="1" s="1"/>
  <c r="W91" i="1" s="1"/>
  <c r="Y91" i="1" s="1"/>
  <c r="AA91" i="1" s="1"/>
  <c r="AC91" i="1" s="1"/>
  <c r="AE91" i="1" s="1"/>
  <c r="O99" i="1"/>
  <c r="Q99" i="1" s="1"/>
  <c r="S99" i="1" s="1"/>
  <c r="U99" i="1" s="1"/>
  <c r="W99" i="1" s="1"/>
  <c r="Y99" i="1" s="1"/>
  <c r="AA99" i="1" s="1"/>
  <c r="AC99" i="1" s="1"/>
  <c r="L77" i="1"/>
  <c r="AG80" i="1"/>
  <c r="I84" i="1"/>
  <c r="K84" i="1" s="1"/>
  <c r="M84" i="1" s="1"/>
  <c r="O84" i="1" s="1"/>
  <c r="Q84" i="1" s="1"/>
  <c r="S84" i="1" s="1"/>
  <c r="U84" i="1" s="1"/>
  <c r="W84" i="1" s="1"/>
  <c r="Y84" i="1" s="1"/>
  <c r="AA84" i="1" s="1"/>
  <c r="AC84" i="1" s="1"/>
  <c r="H86" i="1"/>
  <c r="AE75" i="1"/>
  <c r="AD77" i="1"/>
  <c r="E83" i="1"/>
  <c r="G83" i="1" s="1"/>
  <c r="AH88" i="1"/>
  <c r="E95" i="1"/>
  <c r="G95" i="1" s="1"/>
  <c r="P101" i="1"/>
  <c r="J107" i="1"/>
  <c r="AG106" i="1"/>
  <c r="AG107" i="1" s="1"/>
  <c r="AF106" i="1"/>
  <c r="AF107" i="1" s="1"/>
  <c r="AD83" i="1"/>
  <c r="I87" i="1"/>
  <c r="K87" i="1" s="1"/>
  <c r="M87" i="1" s="1"/>
  <c r="O87" i="1" s="1"/>
  <c r="Q87" i="1" s="1"/>
  <c r="S87" i="1" s="1"/>
  <c r="U87" i="1" s="1"/>
  <c r="W87" i="1" s="1"/>
  <c r="Y87" i="1" s="1"/>
  <c r="AA87" i="1" s="1"/>
  <c r="AC87" i="1" s="1"/>
  <c r="H92" i="1"/>
  <c r="AE93" i="1"/>
  <c r="I100" i="1"/>
  <c r="K100" i="1" s="1"/>
  <c r="M100" i="1" s="1"/>
  <c r="O100" i="1" s="1"/>
  <c r="Q100" i="1" s="1"/>
  <c r="S100" i="1" s="1"/>
  <c r="U100" i="1" s="1"/>
  <c r="W100" i="1" s="1"/>
  <c r="Y100" i="1" s="1"/>
  <c r="AA100" i="1" s="1"/>
  <c r="AC100" i="1" s="1"/>
  <c r="AE100" i="1" s="1"/>
  <c r="AD104" i="1"/>
  <c r="AH102" i="1"/>
  <c r="AF102" i="1"/>
  <c r="AF104" i="1" s="1"/>
  <c r="AH103" i="1"/>
  <c r="AI103" i="1" s="1"/>
  <c r="I106" i="1"/>
  <c r="K106" i="1" s="1"/>
  <c r="M106" i="1" s="1"/>
  <c r="O106" i="1" s="1"/>
  <c r="Q106" i="1" s="1"/>
  <c r="S106" i="1" s="1"/>
  <c r="U106" i="1" s="1"/>
  <c r="W106" i="1" s="1"/>
  <c r="Y106" i="1" s="1"/>
  <c r="AA106" i="1" s="1"/>
  <c r="AC106" i="1" s="1"/>
  <c r="AE106" i="1" s="1"/>
  <c r="G106" i="1"/>
  <c r="I110" i="1"/>
  <c r="K110" i="1" s="1"/>
  <c r="M110" i="1" s="1"/>
  <c r="O110" i="1" s="1"/>
  <c r="Q110" i="1" s="1"/>
  <c r="S110" i="1" s="1"/>
  <c r="U110" i="1" s="1"/>
  <c r="W110" i="1" s="1"/>
  <c r="Y110" i="1" s="1"/>
  <c r="AA110" i="1" s="1"/>
  <c r="G111" i="1"/>
  <c r="T113" i="1"/>
  <c r="AF82" i="1"/>
  <c r="AF83" i="1" s="1"/>
  <c r="J101" i="1"/>
  <c r="AH100" i="1"/>
  <c r="AI100" i="1" s="1"/>
  <c r="L113" i="1"/>
  <c r="AE81" i="1"/>
  <c r="AG82" i="1"/>
  <c r="Z95" i="1"/>
  <c r="G98" i="1"/>
  <c r="G102" i="1"/>
  <c r="R107" i="1"/>
  <c r="AF109" i="1"/>
  <c r="AF110" i="1" s="1"/>
  <c r="I93" i="1"/>
  <c r="K93" i="1" s="1"/>
  <c r="M93" i="1" s="1"/>
  <c r="O93" i="1" s="1"/>
  <c r="Q93" i="1" s="1"/>
  <c r="S93" i="1" s="1"/>
  <c r="U93" i="1" s="1"/>
  <c r="W93" i="1" s="1"/>
  <c r="Y93" i="1" s="1"/>
  <c r="AA93" i="1" s="1"/>
  <c r="AC93" i="1" s="1"/>
  <c r="R95" i="1"/>
  <c r="AD95" i="1"/>
  <c r="E101" i="1"/>
  <c r="G101" i="1" s="1"/>
  <c r="AG109" i="1"/>
  <c r="AG110" i="1" s="1"/>
  <c r="AH113" i="1"/>
  <c r="AI113" i="1" s="1"/>
  <c r="AF111" i="1"/>
  <c r="AF113" i="1" s="1"/>
  <c r="AI114" i="1"/>
  <c r="AF118" i="1"/>
  <c r="K120" i="1"/>
  <c r="S120" i="1"/>
  <c r="AA120" i="1"/>
  <c r="M121" i="1"/>
  <c r="U121" i="1"/>
  <c r="AC121" i="1"/>
  <c r="AD122" i="1"/>
  <c r="AE122" i="1" s="1"/>
  <c r="I111" i="1"/>
  <c r="K111" i="1" s="1"/>
  <c r="M111" i="1" s="1"/>
  <c r="O111" i="1" s="1"/>
  <c r="Q111" i="1" s="1"/>
  <c r="S111" i="1" s="1"/>
  <c r="U111" i="1" s="1"/>
  <c r="W111" i="1" s="1"/>
  <c r="Y111" i="1" s="1"/>
  <c r="AA111" i="1" s="1"/>
  <c r="AC111" i="1" s="1"/>
  <c r="AG111" i="1"/>
  <c r="AG113" i="1" s="1"/>
  <c r="G117" i="1"/>
  <c r="AE117" i="1"/>
  <c r="AG118" i="1"/>
  <c r="AF117" i="1"/>
  <c r="M120" i="1"/>
  <c r="U120" i="1"/>
  <c r="AC120" i="1"/>
  <c r="G121" i="1"/>
  <c r="O121" i="1"/>
  <c r="W121" i="1"/>
  <c r="AE121" i="1"/>
  <c r="AG117" i="1"/>
  <c r="AH117" i="1"/>
  <c r="G120" i="1"/>
  <c r="O120" i="1"/>
  <c r="W120" i="1"/>
  <c r="I121" i="1"/>
  <c r="Q121" i="1"/>
  <c r="AH99" i="1" l="1"/>
  <c r="AH101" i="1" s="1"/>
  <c r="AI101" i="1" s="1"/>
  <c r="I26" i="1"/>
  <c r="K26" i="1" s="1"/>
  <c r="M26" i="1" s="1"/>
  <c r="O26" i="1" s="1"/>
  <c r="Q26" i="1" s="1"/>
  <c r="S26" i="1" s="1"/>
  <c r="U26" i="1" s="1"/>
  <c r="W26" i="1" s="1"/>
  <c r="Y26" i="1" s="1"/>
  <c r="AA26" i="1" s="1"/>
  <c r="AC26" i="1" s="1"/>
  <c r="AE26" i="1" s="1"/>
  <c r="AI80" i="1"/>
  <c r="K77" i="1"/>
  <c r="AI122" i="1"/>
  <c r="AG53" i="1"/>
  <c r="AF59" i="1"/>
  <c r="Q122" i="1"/>
  <c r="I80" i="1"/>
  <c r="K80" i="1" s="1"/>
  <c r="M80" i="1" s="1"/>
  <c r="O80" i="1" s="1"/>
  <c r="Q80" i="1" s="1"/>
  <c r="S80" i="1" s="1"/>
  <c r="U80" i="1" s="1"/>
  <c r="W80" i="1" s="1"/>
  <c r="Y80" i="1" s="1"/>
  <c r="AA80" i="1" s="1"/>
  <c r="AC80" i="1" s="1"/>
  <c r="AE80" i="1" s="1"/>
  <c r="O122" i="1"/>
  <c r="I38" i="1"/>
  <c r="K38" i="1" s="1"/>
  <c r="M38" i="1" s="1"/>
  <c r="O38" i="1" s="1"/>
  <c r="Q38" i="1" s="1"/>
  <c r="S38" i="1" s="1"/>
  <c r="U38" i="1" s="1"/>
  <c r="W38" i="1" s="1"/>
  <c r="Y38" i="1" s="1"/>
  <c r="AA38" i="1" s="1"/>
  <c r="AC38" i="1" s="1"/>
  <c r="AE38" i="1" s="1"/>
  <c r="AG83" i="1"/>
  <c r="AG98" i="1"/>
  <c r="O104" i="1"/>
  <c r="Q104" i="1" s="1"/>
  <c r="S104" i="1" s="1"/>
  <c r="U104" i="1" s="1"/>
  <c r="W104" i="1" s="1"/>
  <c r="Y104" i="1" s="1"/>
  <c r="AA104" i="1" s="1"/>
  <c r="AC104" i="1" s="1"/>
  <c r="K65" i="1"/>
  <c r="M65" i="1" s="1"/>
  <c r="O65" i="1" s="1"/>
  <c r="Q65" i="1" s="1"/>
  <c r="S65" i="1" s="1"/>
  <c r="U65" i="1" s="1"/>
  <c r="W65" i="1" s="1"/>
  <c r="Y65" i="1" s="1"/>
  <c r="AA65" i="1" s="1"/>
  <c r="AC65" i="1" s="1"/>
  <c r="AE65" i="1" s="1"/>
  <c r="I47" i="1"/>
  <c r="K47" i="1" s="1"/>
  <c r="M47" i="1" s="1"/>
  <c r="O47" i="1" s="1"/>
  <c r="Q47" i="1" s="1"/>
  <c r="S47" i="1" s="1"/>
  <c r="U47" i="1" s="1"/>
  <c r="W47" i="1" s="1"/>
  <c r="Y47" i="1" s="1"/>
  <c r="AA47" i="1" s="1"/>
  <c r="AC47" i="1" s="1"/>
  <c r="AE47" i="1" s="1"/>
  <c r="Q44" i="1"/>
  <c r="S44" i="1" s="1"/>
  <c r="U44" i="1" s="1"/>
  <c r="W44" i="1" s="1"/>
  <c r="Y44" i="1" s="1"/>
  <c r="AA44" i="1" s="1"/>
  <c r="AC44" i="1" s="1"/>
  <c r="AE44" i="1" s="1"/>
  <c r="M116" i="1"/>
  <c r="O116" i="1" s="1"/>
  <c r="Q116" i="1" s="1"/>
  <c r="K122" i="1"/>
  <c r="AF92" i="1"/>
  <c r="AG50" i="1"/>
  <c r="AF38" i="1"/>
  <c r="AC122" i="1"/>
  <c r="AF26" i="1"/>
  <c r="U122" i="1"/>
  <c r="I86" i="1"/>
  <c r="K86" i="1" s="1"/>
  <c r="M86" i="1" s="1"/>
  <c r="O86" i="1" s="1"/>
  <c r="Q86" i="1" s="1"/>
  <c r="S86" i="1" s="1"/>
  <c r="U86" i="1" s="1"/>
  <c r="W86" i="1" s="1"/>
  <c r="Y86" i="1" s="1"/>
  <c r="AA86" i="1" s="1"/>
  <c r="AC86" i="1" s="1"/>
  <c r="AE86" i="1" s="1"/>
  <c r="G26" i="1"/>
  <c r="AH23" i="1"/>
  <c r="AI23" i="1" s="1"/>
  <c r="AI21" i="1"/>
  <c r="AH67" i="1"/>
  <c r="AI67" i="1" s="1"/>
  <c r="AE11" i="1"/>
  <c r="I11" i="1"/>
  <c r="K11" i="1" s="1"/>
  <c r="M11" i="1" s="1"/>
  <c r="O11" i="1" s="1"/>
  <c r="Q11" i="1" s="1"/>
  <c r="S11" i="1" s="1"/>
  <c r="U11" i="1" s="1"/>
  <c r="W11" i="1" s="1"/>
  <c r="Y11" i="1" s="1"/>
  <c r="AA11" i="1" s="1"/>
  <c r="AC11" i="1" s="1"/>
  <c r="I17" i="1"/>
  <c r="K17" i="1" s="1"/>
  <c r="M17" i="1" s="1"/>
  <c r="O17" i="1" s="1"/>
  <c r="Q17" i="1" s="1"/>
  <c r="S17" i="1" s="1"/>
  <c r="U17" i="1" s="1"/>
  <c r="W17" i="1" s="1"/>
  <c r="Y17" i="1" s="1"/>
  <c r="AA17" i="1" s="1"/>
  <c r="AC17" i="1" s="1"/>
  <c r="AE17" i="1" s="1"/>
  <c r="AI42" i="1"/>
  <c r="I71" i="1"/>
  <c r="AF50" i="1"/>
  <c r="AF11" i="1"/>
  <c r="AG65" i="1"/>
  <c r="K71" i="1"/>
  <c r="M71" i="1" s="1"/>
  <c r="O71" i="1" s="1"/>
  <c r="Q71" i="1" s="1"/>
  <c r="S71" i="1" s="1"/>
  <c r="U71" i="1" s="1"/>
  <c r="W71" i="1" s="1"/>
  <c r="Y71" i="1" s="1"/>
  <c r="AA71" i="1" s="1"/>
  <c r="AC71" i="1" s="1"/>
  <c r="AE71" i="1" s="1"/>
  <c r="AF86" i="1"/>
  <c r="O29" i="1"/>
  <c r="Q29" i="1" s="1"/>
  <c r="S29" i="1" s="1"/>
  <c r="U29" i="1" s="1"/>
  <c r="W29" i="1" s="1"/>
  <c r="Y29" i="1" s="1"/>
  <c r="AA29" i="1" s="1"/>
  <c r="AC29" i="1" s="1"/>
  <c r="AE29" i="1" s="1"/>
  <c r="K62" i="1"/>
  <c r="M62" i="1" s="1"/>
  <c r="O62" i="1" s="1"/>
  <c r="Q62" i="1" s="1"/>
  <c r="S62" i="1" s="1"/>
  <c r="U62" i="1" s="1"/>
  <c r="W62" i="1" s="1"/>
  <c r="Y62" i="1" s="1"/>
  <c r="AA62" i="1" s="1"/>
  <c r="AC62" i="1" s="1"/>
  <c r="AE62" i="1" s="1"/>
  <c r="AG23" i="1"/>
  <c r="AF35" i="1"/>
  <c r="Q89" i="1"/>
  <c r="S89" i="1" s="1"/>
  <c r="M122" i="1"/>
  <c r="I95" i="1"/>
  <c r="K95" i="1" s="1"/>
  <c r="M95" i="1" s="1"/>
  <c r="O95" i="1" s="1"/>
  <c r="Q95" i="1" s="1"/>
  <c r="S95" i="1" s="1"/>
  <c r="U95" i="1" s="1"/>
  <c r="W95" i="1" s="1"/>
  <c r="Y95" i="1" s="1"/>
  <c r="AA95" i="1" s="1"/>
  <c r="AC95" i="1" s="1"/>
  <c r="AE95" i="1" s="1"/>
  <c r="AF56" i="1"/>
  <c r="K23" i="1"/>
  <c r="M23" i="1" s="1"/>
  <c r="O23" i="1" s="1"/>
  <c r="Q23" i="1" s="1"/>
  <c r="S23" i="1" s="1"/>
  <c r="U23" i="1" s="1"/>
  <c r="W23" i="1" s="1"/>
  <c r="Y23" i="1" s="1"/>
  <c r="AA23" i="1" s="1"/>
  <c r="AC23" i="1" s="1"/>
  <c r="AE23" i="1" s="1"/>
  <c r="S41" i="1"/>
  <c r="U41" i="1" s="1"/>
  <c r="W41" i="1" s="1"/>
  <c r="Y41" i="1" s="1"/>
  <c r="AA41" i="1" s="1"/>
  <c r="AC41" i="1" s="1"/>
  <c r="AE41" i="1" s="1"/>
  <c r="AA122" i="1"/>
  <c r="AH72" i="1"/>
  <c r="AG119" i="1"/>
  <c r="AF119" i="1"/>
  <c r="M113" i="1"/>
  <c r="O113" i="1" s="1"/>
  <c r="Q113" i="1" s="1"/>
  <c r="S113" i="1" s="1"/>
  <c r="U113" i="1" s="1"/>
  <c r="W113" i="1" s="1"/>
  <c r="Y113" i="1" s="1"/>
  <c r="AA113" i="1" s="1"/>
  <c r="AC113" i="1" s="1"/>
  <c r="AE113" i="1" s="1"/>
  <c r="AH82" i="1"/>
  <c r="AI82" i="1" s="1"/>
  <c r="AE104" i="1"/>
  <c r="I20" i="1"/>
  <c r="K20" i="1" s="1"/>
  <c r="M20" i="1" s="1"/>
  <c r="O20" i="1" s="1"/>
  <c r="Q20" i="1" s="1"/>
  <c r="S20" i="1" s="1"/>
  <c r="U20" i="1" s="1"/>
  <c r="W20" i="1" s="1"/>
  <c r="Y20" i="1" s="1"/>
  <c r="AA20" i="1" s="1"/>
  <c r="AC20" i="1" s="1"/>
  <c r="AE20" i="1" s="1"/>
  <c r="AG26" i="1"/>
  <c r="I68" i="1"/>
  <c r="K68" i="1" s="1"/>
  <c r="M68" i="1" s="1"/>
  <c r="O68" i="1" s="1"/>
  <c r="Q68" i="1" s="1"/>
  <c r="S68" i="1" s="1"/>
  <c r="U68" i="1" s="1"/>
  <c r="W68" i="1" s="1"/>
  <c r="Y68" i="1" s="1"/>
  <c r="AA68" i="1" s="1"/>
  <c r="AC68" i="1" s="1"/>
  <c r="AE68" i="1" s="1"/>
  <c r="AG38" i="1"/>
  <c r="S116" i="1"/>
  <c r="U116" i="1" s="1"/>
  <c r="W116" i="1" s="1"/>
  <c r="Y116" i="1" s="1"/>
  <c r="AA116" i="1" s="1"/>
  <c r="AC116" i="1" s="1"/>
  <c r="AE116" i="1" s="1"/>
  <c r="AI120" i="1"/>
  <c r="AC110" i="1"/>
  <c r="AE110" i="1" s="1"/>
  <c r="AG89" i="1"/>
  <c r="I98" i="1"/>
  <c r="K98" i="1" s="1"/>
  <c r="M98" i="1" s="1"/>
  <c r="O98" i="1" s="1"/>
  <c r="Q98" i="1" s="1"/>
  <c r="S98" i="1" s="1"/>
  <c r="U98" i="1" s="1"/>
  <c r="W98" i="1" s="1"/>
  <c r="Y98" i="1" s="1"/>
  <c r="AA98" i="1" s="1"/>
  <c r="AC98" i="1" s="1"/>
  <c r="AE98" i="1" s="1"/>
  <c r="AG62" i="1"/>
  <c r="AG32" i="1"/>
  <c r="U89" i="1"/>
  <c r="W89" i="1" s="1"/>
  <c r="Y89" i="1" s="1"/>
  <c r="AA89" i="1" s="1"/>
  <c r="AC89" i="1" s="1"/>
  <c r="AE89" i="1" s="1"/>
  <c r="S122" i="1"/>
  <c r="I107" i="1"/>
  <c r="K107" i="1" s="1"/>
  <c r="M107" i="1" s="1"/>
  <c r="O107" i="1" s="1"/>
  <c r="Q107" i="1" s="1"/>
  <c r="S107" i="1" s="1"/>
  <c r="U107" i="1" s="1"/>
  <c r="W107" i="1" s="1"/>
  <c r="Y107" i="1" s="1"/>
  <c r="AA107" i="1" s="1"/>
  <c r="AC107" i="1" s="1"/>
  <c r="AE107" i="1" s="1"/>
  <c r="AG86" i="1"/>
  <c r="I83" i="1"/>
  <c r="K83" i="1" s="1"/>
  <c r="M83" i="1" s="1"/>
  <c r="O83" i="1" s="1"/>
  <c r="Q83" i="1" s="1"/>
  <c r="S83" i="1" s="1"/>
  <c r="U83" i="1" s="1"/>
  <c r="W83" i="1" s="1"/>
  <c r="Y83" i="1" s="1"/>
  <c r="AA83" i="1" s="1"/>
  <c r="AC83" i="1" s="1"/>
  <c r="AE83" i="1" s="1"/>
  <c r="AH51" i="1"/>
  <c r="AI51" i="1" s="1"/>
  <c r="AH60" i="1"/>
  <c r="AI60" i="1" s="1"/>
  <c r="AG59" i="1"/>
  <c r="O14" i="1"/>
  <c r="Q14" i="1" s="1"/>
  <c r="S14" i="1" s="1"/>
  <c r="U14" i="1" s="1"/>
  <c r="W14" i="1" s="1"/>
  <c r="Y14" i="1" s="1"/>
  <c r="AA14" i="1" s="1"/>
  <c r="AC14" i="1" s="1"/>
  <c r="AE14" i="1" s="1"/>
  <c r="W122" i="1"/>
  <c r="I50" i="1"/>
  <c r="K50" i="1" s="1"/>
  <c r="M50" i="1" s="1"/>
  <c r="O50" i="1" s="1"/>
  <c r="Q50" i="1" s="1"/>
  <c r="S50" i="1" s="1"/>
  <c r="U50" i="1" s="1"/>
  <c r="W50" i="1" s="1"/>
  <c r="Y50" i="1" s="1"/>
  <c r="AA50" i="1" s="1"/>
  <c r="AC50" i="1" s="1"/>
  <c r="AE50" i="1" s="1"/>
  <c r="AG41" i="1"/>
  <c r="Y122" i="1"/>
  <c r="AF23" i="1"/>
  <c r="M74" i="1"/>
  <c r="O74" i="1" s="1"/>
  <c r="Q74" i="1" s="1"/>
  <c r="S74" i="1" s="1"/>
  <c r="U74" i="1" s="1"/>
  <c r="W74" i="1" s="1"/>
  <c r="Y74" i="1" s="1"/>
  <c r="AA74" i="1" s="1"/>
  <c r="AC74" i="1" s="1"/>
  <c r="AE74" i="1" s="1"/>
  <c r="AH24" i="1"/>
  <c r="AI24" i="1" s="1"/>
  <c r="Q32" i="1"/>
  <c r="S32" i="1" s="1"/>
  <c r="U32" i="1" s="1"/>
  <c r="W32" i="1" s="1"/>
  <c r="Y32" i="1" s="1"/>
  <c r="AA32" i="1" s="1"/>
  <c r="AC32" i="1" s="1"/>
  <c r="AE32" i="1" s="1"/>
  <c r="AI31" i="1"/>
  <c r="AH32" i="1"/>
  <c r="AI32" i="1" s="1"/>
  <c r="AI105" i="1"/>
  <c r="AI84" i="1"/>
  <c r="AH86" i="1"/>
  <c r="AI86" i="1" s="1"/>
  <c r="AH58" i="1"/>
  <c r="AI58" i="1" s="1"/>
  <c r="AI117" i="1"/>
  <c r="AH119" i="1"/>
  <c r="AI119" i="1" s="1"/>
  <c r="I101" i="1"/>
  <c r="K101" i="1" s="1"/>
  <c r="M101" i="1" s="1"/>
  <c r="O101" i="1" s="1"/>
  <c r="Q101" i="1" s="1"/>
  <c r="S101" i="1" s="1"/>
  <c r="U101" i="1" s="1"/>
  <c r="W101" i="1" s="1"/>
  <c r="Y101" i="1" s="1"/>
  <c r="AA101" i="1" s="1"/>
  <c r="AC101" i="1" s="1"/>
  <c r="AE101" i="1" s="1"/>
  <c r="AH62" i="1"/>
  <c r="AI62" i="1" s="1"/>
  <c r="AI81" i="1"/>
  <c r="AH18" i="1"/>
  <c r="AH109" i="1"/>
  <c r="AI75" i="1"/>
  <c r="M77" i="1"/>
  <c r="O77" i="1" s="1"/>
  <c r="Q77" i="1" s="1"/>
  <c r="S77" i="1" s="1"/>
  <c r="U77" i="1" s="1"/>
  <c r="W77" i="1" s="1"/>
  <c r="Y77" i="1" s="1"/>
  <c r="AA77" i="1" s="1"/>
  <c r="AC77" i="1" s="1"/>
  <c r="AE77" i="1" s="1"/>
  <c r="AI57" i="1"/>
  <c r="AH38" i="1"/>
  <c r="AI38" i="1" s="1"/>
  <c r="AI36" i="1"/>
  <c r="AI27" i="1"/>
  <c r="AH29" i="1"/>
  <c r="AI29" i="1" s="1"/>
  <c r="I56" i="1"/>
  <c r="K56" i="1" s="1"/>
  <c r="M56" i="1" s="1"/>
  <c r="O56" i="1" s="1"/>
  <c r="Q56" i="1" s="1"/>
  <c r="S56" i="1" s="1"/>
  <c r="U56" i="1" s="1"/>
  <c r="W56" i="1" s="1"/>
  <c r="Y56" i="1" s="1"/>
  <c r="AA56" i="1" s="1"/>
  <c r="AC56" i="1" s="1"/>
  <c r="AE56" i="1" s="1"/>
  <c r="I35" i="1"/>
  <c r="K35" i="1" s="1"/>
  <c r="M35" i="1" s="1"/>
  <c r="O35" i="1" s="1"/>
  <c r="Q35" i="1" s="1"/>
  <c r="S35" i="1" s="1"/>
  <c r="U35" i="1" s="1"/>
  <c r="W35" i="1" s="1"/>
  <c r="Y35" i="1" s="1"/>
  <c r="AA35" i="1" s="1"/>
  <c r="AC35" i="1" s="1"/>
  <c r="AE35" i="1" s="1"/>
  <c r="I53" i="1"/>
  <c r="K53" i="1" s="1"/>
  <c r="M53" i="1" s="1"/>
  <c r="O53" i="1" s="1"/>
  <c r="Q53" i="1" s="1"/>
  <c r="S53" i="1" s="1"/>
  <c r="U53" i="1" s="1"/>
  <c r="W53" i="1" s="1"/>
  <c r="Y53" i="1" s="1"/>
  <c r="AA53" i="1" s="1"/>
  <c r="AC53" i="1" s="1"/>
  <c r="AE53" i="1" s="1"/>
  <c r="AI45" i="1"/>
  <c r="AH47" i="1"/>
  <c r="AI47" i="1" s="1"/>
  <c r="AH106" i="1"/>
  <c r="AI106" i="1" s="1"/>
  <c r="AI99" i="1"/>
  <c r="AI66" i="1"/>
  <c r="AH68" i="1"/>
  <c r="AI68" i="1" s="1"/>
  <c r="AI63" i="1"/>
  <c r="AH65" i="1"/>
  <c r="AI65" i="1" s="1"/>
  <c r="AH35" i="1"/>
  <c r="AI35" i="1" s="1"/>
  <c r="AI33" i="1"/>
  <c r="AI9" i="1"/>
  <c r="AH11" i="1"/>
  <c r="AI11" i="1" s="1"/>
  <c r="AG92" i="1"/>
  <c r="AH90" i="1"/>
  <c r="AH76" i="1"/>
  <c r="AI76" i="1" s="1"/>
  <c r="I92" i="1"/>
  <c r="K92" i="1" s="1"/>
  <c r="M92" i="1" s="1"/>
  <c r="O92" i="1" s="1"/>
  <c r="Q92" i="1" s="1"/>
  <c r="S92" i="1" s="1"/>
  <c r="U92" i="1" s="1"/>
  <c r="W92" i="1" s="1"/>
  <c r="Y92" i="1" s="1"/>
  <c r="AA92" i="1" s="1"/>
  <c r="AC92" i="1" s="1"/>
  <c r="AE92" i="1" s="1"/>
  <c r="AI88" i="1"/>
  <c r="AH89" i="1"/>
  <c r="AI89" i="1" s="1"/>
  <c r="AF62" i="1"/>
  <c r="AH54" i="1"/>
  <c r="AH16" i="1"/>
  <c r="AG11" i="1"/>
  <c r="AI102" i="1"/>
  <c r="AH104" i="1"/>
  <c r="AI104" i="1" s="1"/>
  <c r="AH98" i="1"/>
  <c r="AI98" i="1" s="1"/>
  <c r="AI96" i="1"/>
  <c r="AF68" i="1"/>
  <c r="AH69" i="1"/>
  <c r="AH41" i="1"/>
  <c r="AI41" i="1" s="1"/>
  <c r="AI39" i="1"/>
  <c r="AH14" i="1"/>
  <c r="AI14" i="1" s="1"/>
  <c r="I59" i="1"/>
  <c r="K59" i="1" s="1"/>
  <c r="M59" i="1" s="1"/>
  <c r="O59" i="1" s="1"/>
  <c r="Q59" i="1" s="1"/>
  <c r="S59" i="1" s="1"/>
  <c r="U59" i="1" s="1"/>
  <c r="W59" i="1" s="1"/>
  <c r="Y59" i="1" s="1"/>
  <c r="AA59" i="1" s="1"/>
  <c r="AC59" i="1" s="1"/>
  <c r="AE59" i="1" s="1"/>
  <c r="AH95" i="1"/>
  <c r="AI95" i="1" s="1"/>
  <c r="AI93" i="1"/>
  <c r="AH53" i="1"/>
  <c r="AI53" i="1" s="1"/>
  <c r="AH50" i="1"/>
  <c r="AI50" i="1" s="1"/>
  <c r="AH83" i="1" l="1"/>
  <c r="AI83" i="1" s="1"/>
  <c r="AH26" i="1"/>
  <c r="AI26" i="1" s="1"/>
  <c r="AH74" i="1"/>
  <c r="AI74" i="1" s="1"/>
  <c r="AI72" i="1"/>
  <c r="AI54" i="1"/>
  <c r="AH56" i="1"/>
  <c r="AI56" i="1" s="1"/>
  <c r="AH59" i="1"/>
  <c r="AI59" i="1" s="1"/>
  <c r="AH92" i="1"/>
  <c r="AI92" i="1" s="1"/>
  <c r="AI90" i="1"/>
  <c r="AH77" i="1"/>
  <c r="AI77" i="1" s="1"/>
  <c r="AH107" i="1"/>
  <c r="AI107" i="1" s="1"/>
  <c r="AI69" i="1"/>
  <c r="AH71" i="1"/>
  <c r="AI71" i="1" s="1"/>
  <c r="AI18" i="1"/>
  <c r="AH20" i="1"/>
  <c r="AI20" i="1" s="1"/>
  <c r="AI16" i="1"/>
  <c r="AH17" i="1"/>
  <c r="AI17" i="1" s="1"/>
  <c r="AI109" i="1"/>
  <c r="AH110" i="1"/>
  <c r="AI110" i="1" s="1"/>
</calcChain>
</file>

<file path=xl/sharedStrings.xml><?xml version="1.0" encoding="utf-8"?>
<sst xmlns="http://schemas.openxmlformats.org/spreadsheetml/2006/main" count="158" uniqueCount="19">
  <si>
    <t>投票区名</t>
    <rPh sb="0" eb="2">
      <t>トウヒョウ</t>
    </rPh>
    <rPh sb="2" eb="3">
      <t>ク</t>
    </rPh>
    <rPh sb="3" eb="4">
      <t>メイ</t>
    </rPh>
    <phoneticPr fontId="5"/>
  </si>
  <si>
    <t>当日
有権者</t>
    <rPh sb="0" eb="1">
      <t>トウ</t>
    </rPh>
    <rPh sb="1" eb="2">
      <t>ヒ</t>
    </rPh>
    <rPh sb="3" eb="4">
      <t>ユウ</t>
    </rPh>
    <rPh sb="4" eb="5">
      <t>ケン</t>
    </rPh>
    <rPh sb="5" eb="6">
      <t>シャ</t>
    </rPh>
    <phoneticPr fontId="5"/>
  </si>
  <si>
    <t>不在者
投票者</t>
    <rPh sb="0" eb="1">
      <t>フ</t>
    </rPh>
    <rPh sb="1" eb="2">
      <t>ザイ</t>
    </rPh>
    <rPh sb="2" eb="3">
      <t>シャ</t>
    </rPh>
    <rPh sb="4" eb="6">
      <t>トウヒョウ</t>
    </rPh>
    <rPh sb="6" eb="7">
      <t>モノ</t>
    </rPh>
    <phoneticPr fontId="5"/>
  </si>
  <si>
    <t>期日前
投票者</t>
    <rPh sb="0" eb="1">
      <t>キ</t>
    </rPh>
    <rPh sb="1" eb="2">
      <t>ヒ</t>
    </rPh>
    <rPh sb="2" eb="3">
      <t>ゼン</t>
    </rPh>
    <rPh sb="4" eb="6">
      <t>トウヒョウ</t>
    </rPh>
    <rPh sb="6" eb="7">
      <t>モノ</t>
    </rPh>
    <phoneticPr fontId="5"/>
  </si>
  <si>
    <t>最終</t>
    <rPh sb="0" eb="2">
      <t>サイシュウ</t>
    </rPh>
    <phoneticPr fontId="5"/>
  </si>
  <si>
    <t>投票</t>
    <rPh sb="0" eb="2">
      <t>トウヒョウ</t>
    </rPh>
    <phoneticPr fontId="5"/>
  </si>
  <si>
    <t>投票者</t>
    <rPh sb="0" eb="2">
      <t>トウヒョウ</t>
    </rPh>
    <rPh sb="2" eb="3">
      <t>シャ</t>
    </rPh>
    <phoneticPr fontId="5"/>
  </si>
  <si>
    <t>投票率</t>
    <rPh sb="0" eb="2">
      <t>トウヒョウ</t>
    </rPh>
    <rPh sb="2" eb="3">
      <t>リツ</t>
    </rPh>
    <phoneticPr fontId="5"/>
  </si>
  <si>
    <t>者数（人）</t>
    <rPh sb="0" eb="1">
      <t>シャ</t>
    </rPh>
    <rPh sb="1" eb="2">
      <t>スウ</t>
    </rPh>
    <rPh sb="3" eb="4">
      <t>ニン</t>
    </rPh>
    <phoneticPr fontId="5"/>
  </si>
  <si>
    <t>率　（％）</t>
    <rPh sb="0" eb="1">
      <t>リツ</t>
    </rPh>
    <phoneticPr fontId="5"/>
  </si>
  <si>
    <t>（人）</t>
    <rPh sb="1" eb="2">
      <t>ニン</t>
    </rPh>
    <phoneticPr fontId="5"/>
  </si>
  <si>
    <t>（％）</t>
    <phoneticPr fontId="5"/>
  </si>
  <si>
    <t>（人）</t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</si>
  <si>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</si>
  <si>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</si>
  <si>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5"/>
  </si>
  <si>
    <t>市合計</t>
    <rPh sb="0" eb="1">
      <t>シ</t>
    </rPh>
    <rPh sb="1" eb="3">
      <t>ゴウケイ</t>
    </rPh>
    <phoneticPr fontId="5"/>
  </si>
  <si>
    <t>三豊市議会議員選挙　投票所別時間別投票者数</t>
    <rPh sb="0" eb="9">
      <t>ミトヨシギカイギインセンキョ</t>
    </rPh>
    <rPh sb="10" eb="12">
      <t>トウヒョウ</t>
    </rPh>
    <rPh sb="12" eb="13">
      <t>ショ</t>
    </rPh>
    <rPh sb="13" eb="14">
      <t>ベツ</t>
    </rPh>
    <rPh sb="14" eb="16">
      <t>ジカン</t>
    </rPh>
    <rPh sb="16" eb="17">
      <t>ベツ</t>
    </rPh>
    <rPh sb="17" eb="20">
      <t>トウヒョウシャ</t>
    </rPh>
    <rPh sb="20" eb="21">
      <t>スウ</t>
    </rPh>
    <phoneticPr fontId="4"/>
  </si>
  <si>
    <t>令和４年１月３０日執行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</si>
</sst>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　執行&quot;"/>
    <numFmt numFmtId="178" formatCode="0&quot;時現在&quot;"/>
    <numFmt numFmtId="179" formatCode="0&quot;時&quot;"/>
    <numFmt numFmtId="180" formatCode="h&quot;時&quot;mm&quot;分&quot;;@"/>
    <numFmt numFmtId="181" formatCode="#,##0.00_ "/>
    <numFmt numFmtId="182" formatCode="#,##0.00_ ;[Red]\-#,##0.00\ "/>
    <numFmt numFmtId="183" formatCode="0.0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i/>
      <sz val="12"/>
      <name val="メイリオ"/>
      <family val="3"/>
      <charset val="128"/>
    </font>
    <font>
      <sz val="12"/>
      <name val="メイリオ"/>
      <family val="3"/>
      <charset val="128"/>
    </font>
    <font>
      <i/>
      <sz val="11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6"/>
      <name val="メイリオ"/>
      <family val="3"/>
      <charset val="128"/>
    </font>
    <font>
      <sz val="8"/>
      <name val="メイリオ"/>
      <family val="3"/>
      <charset val="128"/>
    </font>
    <font>
      <i/>
      <sz val="2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theme="1" tint="0.499984740745262"/>
      </bottom>
      <diagonal/>
    </border>
    <border>
      <left/>
      <right/>
      <top style="hair">
        <color indexed="64"/>
      </top>
      <bottom style="thin">
        <color theme="1" tint="0.49998474074526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hair">
        <color indexed="64"/>
      </top>
      <bottom style="thin">
        <color theme="1" tint="0.49998474074526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theme="1" tint="0.4999847407452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hair">
        <color indexed="64"/>
      </top>
      <bottom style="thin">
        <color theme="1" tint="0.499984740745262"/>
      </bottom>
      <diagonal/>
    </border>
    <border>
      <left/>
      <right style="double">
        <color indexed="64"/>
      </right>
      <top style="hair">
        <color indexed="64"/>
      </top>
      <bottom style="thin">
        <color theme="1" tint="0.499984740745262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theme="1" tint="0.49998474074526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theme="1" tint="0.499984740745262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double">
        <color indexed="64"/>
      </right>
      <top style="thin">
        <color theme="1" tint="0.499984740745262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theme="1" tint="0.499984740745262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 style="double">
        <color indexed="64"/>
      </right>
      <top style="thin">
        <color theme="1" tint="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theme="1" tint="0.499984740745262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dotted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hair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hair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/>
      <right style="double">
        <color indexed="64"/>
      </right>
      <top style="thin">
        <color theme="1" tint="0.499984740745262"/>
      </top>
      <bottom/>
      <diagonal/>
    </border>
    <border>
      <left style="double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double">
        <color indexed="64"/>
      </right>
      <top style="thin">
        <color theme="1" tint="0.499984740745262"/>
      </top>
      <bottom/>
      <diagonal/>
    </border>
    <border>
      <left style="hair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hair">
        <color indexed="64"/>
      </left>
      <right/>
      <top style="thin">
        <color theme="1" tint="0.499984740745262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8">
    <xf numFmtId="0" fontId="0" fillId="0" borderId="0" xfId="0">
      <alignment vertical="center"/>
    </xf>
    <xf numFmtId="0" fontId="3" fillId="0" borderId="0" xfId="0" applyFont="1" applyFill="1" applyAlignment="1"/>
    <xf numFmtId="0" fontId="8" fillId="0" borderId="1" xfId="0" applyFont="1" applyFill="1" applyBorder="1" applyAlignment="1">
      <alignment shrinkToFit="1"/>
    </xf>
    <xf numFmtId="38" fontId="7" fillId="0" borderId="0" xfId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38" fontId="9" fillId="2" borderId="4" xfId="1" applyFont="1" applyFill="1" applyBorder="1" applyAlignment="1">
      <alignment horizontal="center" vertical="center" wrapText="1"/>
    </xf>
    <xf numFmtId="178" fontId="7" fillId="2" borderId="5" xfId="1" applyNumberFormat="1" applyFont="1" applyFill="1" applyBorder="1" applyAlignment="1">
      <alignment horizontal="center" vertical="center"/>
    </xf>
    <xf numFmtId="178" fontId="7" fillId="2" borderId="6" xfId="1" applyNumberFormat="1" applyFont="1" applyFill="1" applyBorder="1" applyAlignment="1">
      <alignment horizontal="center" vertical="center"/>
    </xf>
    <xf numFmtId="179" fontId="3" fillId="2" borderId="7" xfId="1" applyNumberFormat="1" applyFont="1" applyFill="1" applyBorder="1" applyAlignment="1">
      <alignment horizontal="center" vertical="center"/>
    </xf>
    <xf numFmtId="179" fontId="3" fillId="2" borderId="6" xfId="1" applyNumberFormat="1" applyFont="1" applyFill="1" applyBorder="1" applyAlignment="1">
      <alignment horizontal="center" vertical="center"/>
    </xf>
    <xf numFmtId="0" fontId="10" fillId="2" borderId="8" xfId="1" applyNumberFormat="1" applyFont="1" applyFill="1" applyBorder="1" applyAlignment="1">
      <alignment horizontal="center" vertical="center" wrapText="1"/>
    </xf>
    <xf numFmtId="0" fontId="10" fillId="2" borderId="9" xfId="1" applyNumberFormat="1" applyFont="1" applyFill="1" applyBorder="1" applyAlignment="1">
      <alignment horizontal="center" vertical="center" wrapText="1"/>
    </xf>
    <xf numFmtId="180" fontId="3" fillId="2" borderId="5" xfId="1" applyNumberFormat="1" applyFont="1" applyFill="1" applyBorder="1" applyAlignment="1">
      <alignment horizontal="center" vertical="center"/>
    </xf>
    <xf numFmtId="180" fontId="3" fillId="2" borderId="10" xfId="1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38" fontId="9" fillId="2" borderId="13" xfId="1" applyFont="1" applyFill="1" applyBorder="1" applyAlignment="1">
      <alignment horizontal="center" vertical="center" wrapText="1"/>
    </xf>
    <xf numFmtId="178" fontId="7" fillId="2" borderId="14" xfId="1" applyNumberFormat="1" applyFont="1" applyFill="1" applyBorder="1" applyAlignment="1">
      <alignment horizontal="center" vertical="center"/>
    </xf>
    <xf numFmtId="178" fontId="7" fillId="2" borderId="15" xfId="1" applyNumberFormat="1" applyFont="1" applyFill="1" applyBorder="1" applyAlignment="1">
      <alignment horizontal="center" vertical="center"/>
    </xf>
    <xf numFmtId="178" fontId="9" fillId="2" borderId="16" xfId="1" applyNumberFormat="1" applyFont="1" applyFill="1" applyBorder="1" applyAlignment="1">
      <alignment horizontal="center" vertical="center" wrapText="1"/>
    </xf>
    <xf numFmtId="178" fontId="9" fillId="2" borderId="17" xfId="1" applyNumberFormat="1" applyFont="1" applyFill="1" applyBorder="1" applyAlignment="1">
      <alignment horizontal="center" vertical="center"/>
    </xf>
    <xf numFmtId="178" fontId="9" fillId="2" borderId="18" xfId="1" applyNumberFormat="1" applyFont="1" applyFill="1" applyBorder="1" applyAlignment="1">
      <alignment horizontal="center" vertical="center" wrapText="1"/>
    </xf>
    <xf numFmtId="178" fontId="9" fillId="2" borderId="15" xfId="1" applyNumberFormat="1" applyFont="1" applyFill="1" applyBorder="1" applyAlignment="1">
      <alignment horizontal="center" vertical="center"/>
    </xf>
    <xf numFmtId="0" fontId="10" fillId="2" borderId="19" xfId="1" applyNumberFormat="1" applyFont="1" applyFill="1" applyBorder="1" applyAlignment="1">
      <alignment horizontal="center" vertical="center" wrapText="1"/>
    </xf>
    <xf numFmtId="0" fontId="10" fillId="2" borderId="20" xfId="1" applyNumberFormat="1" applyFont="1" applyFill="1" applyBorder="1" applyAlignment="1">
      <alignment horizontal="center" vertical="center" wrapText="1"/>
    </xf>
    <xf numFmtId="178" fontId="10" fillId="2" borderId="14" xfId="1" applyNumberFormat="1" applyFont="1" applyFill="1" applyBorder="1" applyAlignment="1">
      <alignment horizontal="center" vertical="center" wrapText="1"/>
    </xf>
    <xf numFmtId="178" fontId="10" fillId="2" borderId="21" xfId="1" applyNumberFormat="1" applyFont="1" applyFill="1" applyBorder="1" applyAlignment="1">
      <alignment horizontal="center" vertical="center"/>
    </xf>
    <xf numFmtId="0" fontId="11" fillId="0" borderId="0" xfId="0" applyFont="1" applyFill="1" applyAlignment="1"/>
    <xf numFmtId="38" fontId="9" fillId="2" borderId="22" xfId="1" applyFont="1" applyFill="1" applyBorder="1" applyAlignment="1">
      <alignment horizontal="center" vertical="center" wrapText="1"/>
    </xf>
    <xf numFmtId="0" fontId="11" fillId="2" borderId="23" xfId="1" applyNumberFormat="1" applyFont="1" applyFill="1" applyBorder="1" applyAlignment="1">
      <alignment horizontal="center" vertical="center" wrapText="1"/>
    </xf>
    <xf numFmtId="38" fontId="11" fillId="2" borderId="24" xfId="1" applyFont="1" applyFill="1" applyBorder="1" applyAlignment="1">
      <alignment horizontal="center" vertical="center" wrapText="1"/>
    </xf>
    <xf numFmtId="0" fontId="11" fillId="2" borderId="25" xfId="1" applyNumberFormat="1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11" fillId="2" borderId="27" xfId="1" applyNumberFormat="1" applyFont="1" applyFill="1" applyBorder="1" applyAlignment="1">
      <alignment horizontal="center" vertical="center" wrapText="1"/>
    </xf>
    <xf numFmtId="38" fontId="11" fillId="2" borderId="28" xfId="1" applyFont="1" applyFill="1" applyBorder="1" applyAlignment="1">
      <alignment horizontal="center" vertical="center" wrapText="1"/>
    </xf>
    <xf numFmtId="0" fontId="11" fillId="2" borderId="29" xfId="1" applyNumberFormat="1" applyFont="1" applyFill="1" applyBorder="1" applyAlignment="1">
      <alignment horizontal="center" vertical="center" wrapText="1"/>
    </xf>
    <xf numFmtId="0" fontId="11" fillId="2" borderId="30" xfId="1" applyNumberFormat="1" applyFont="1" applyFill="1" applyBorder="1" applyAlignment="1">
      <alignment horizontal="center" vertical="center" wrapText="1"/>
    </xf>
    <xf numFmtId="38" fontId="11" fillId="2" borderId="31" xfId="1" applyFont="1" applyFill="1" applyBorder="1" applyAlignment="1">
      <alignment horizontal="center" vertical="center" wrapText="1"/>
    </xf>
    <xf numFmtId="38" fontId="12" fillId="2" borderId="32" xfId="1" applyFont="1" applyFill="1" applyBorder="1" applyAlignment="1">
      <alignment horizontal="center" vertical="center"/>
    </xf>
    <xf numFmtId="38" fontId="12" fillId="2" borderId="14" xfId="1" applyFont="1" applyFill="1" applyBorder="1" applyAlignment="1">
      <alignment horizontal="center" vertical="center"/>
    </xf>
    <xf numFmtId="38" fontId="12" fillId="2" borderId="33" xfId="1" applyFont="1" applyFill="1" applyBorder="1" applyAlignment="1">
      <alignment horizontal="center" vertical="center"/>
    </xf>
    <xf numFmtId="38" fontId="12" fillId="2" borderId="16" xfId="1" applyFont="1" applyFill="1" applyBorder="1" applyAlignment="1">
      <alignment horizontal="center" vertical="center"/>
    </xf>
    <xf numFmtId="38" fontId="12" fillId="2" borderId="17" xfId="1" applyFont="1" applyFill="1" applyBorder="1" applyAlignment="1">
      <alignment horizontal="center" vertical="center"/>
    </xf>
    <xf numFmtId="38" fontId="12" fillId="2" borderId="18" xfId="1" applyFont="1" applyFill="1" applyBorder="1" applyAlignment="1">
      <alignment horizontal="center" vertical="center"/>
    </xf>
    <xf numFmtId="38" fontId="12" fillId="2" borderId="15" xfId="1" applyFont="1" applyFill="1" applyBorder="1" applyAlignment="1">
      <alignment horizontal="center" vertical="center"/>
    </xf>
    <xf numFmtId="38" fontId="12" fillId="2" borderId="34" xfId="1" applyFont="1" applyFill="1" applyBorder="1" applyAlignment="1">
      <alignment horizontal="center" vertical="center"/>
    </xf>
    <xf numFmtId="38" fontId="12" fillId="2" borderId="35" xfId="1" applyFont="1" applyFill="1" applyBorder="1" applyAlignment="1">
      <alignment horizontal="center" vertical="center"/>
    </xf>
    <xf numFmtId="38" fontId="12" fillId="2" borderId="36" xfId="1" applyFont="1" applyFill="1" applyBorder="1" applyAlignment="1">
      <alignment horizontal="center" vertical="center"/>
    </xf>
    <xf numFmtId="38" fontId="12" fillId="2" borderId="21" xfId="1" applyFont="1" applyFill="1" applyBorder="1" applyAlignment="1">
      <alignment horizontal="center" vertical="center"/>
    </xf>
    <xf numFmtId="38" fontId="12" fillId="2" borderId="37" xfId="1" applyFont="1" applyFill="1" applyBorder="1" applyAlignment="1">
      <alignment horizontal="center" vertical="center"/>
    </xf>
    <xf numFmtId="38" fontId="12" fillId="2" borderId="38" xfId="1" applyFont="1" applyFill="1" applyBorder="1" applyAlignment="1">
      <alignment horizontal="center" vertical="center"/>
    </xf>
    <xf numFmtId="38" fontId="12" fillId="2" borderId="39" xfId="1" applyFont="1" applyFill="1" applyBorder="1" applyAlignment="1">
      <alignment horizontal="center" vertical="center"/>
    </xf>
    <xf numFmtId="38" fontId="12" fillId="2" borderId="40" xfId="1" applyFont="1" applyFill="1" applyBorder="1" applyAlignment="1">
      <alignment horizontal="center" vertical="center"/>
    </xf>
    <xf numFmtId="38" fontId="12" fillId="2" borderId="41" xfId="1" applyFont="1" applyFill="1" applyBorder="1" applyAlignment="1">
      <alignment horizontal="center" vertical="center"/>
    </xf>
    <xf numFmtId="38" fontId="12" fillId="2" borderId="42" xfId="1" applyFont="1" applyFill="1" applyBorder="1" applyAlignment="1">
      <alignment horizontal="center" vertical="center"/>
    </xf>
    <xf numFmtId="38" fontId="12" fillId="2" borderId="43" xfId="1" applyFont="1" applyFill="1" applyBorder="1" applyAlignment="1">
      <alignment horizontal="center" vertical="center"/>
    </xf>
    <xf numFmtId="38" fontId="12" fillId="2" borderId="44" xfId="1" applyFont="1" applyFill="1" applyBorder="1" applyAlignment="1">
      <alignment horizontal="center" vertical="center"/>
    </xf>
    <xf numFmtId="38" fontId="12" fillId="2" borderId="45" xfId="1" applyFont="1" applyFill="1" applyBorder="1" applyAlignment="1">
      <alignment horizontal="center" vertical="center"/>
    </xf>
    <xf numFmtId="38" fontId="12" fillId="2" borderId="46" xfId="1" applyFont="1" applyFill="1" applyBorder="1" applyAlignment="1">
      <alignment horizontal="center" vertical="center"/>
    </xf>
    <xf numFmtId="38" fontId="12" fillId="2" borderId="47" xfId="1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38" fontId="12" fillId="2" borderId="50" xfId="1" applyFont="1" applyFill="1" applyBorder="1" applyAlignment="1">
      <alignment horizontal="center" vertical="center" shrinkToFit="1"/>
    </xf>
    <xf numFmtId="38" fontId="12" fillId="2" borderId="51" xfId="1" applyFont="1" applyFill="1" applyBorder="1" applyAlignment="1">
      <alignment horizontal="center" vertical="center" shrinkToFit="1"/>
    </xf>
    <xf numFmtId="38" fontId="12" fillId="2" borderId="52" xfId="1" applyFont="1" applyFill="1" applyBorder="1" applyAlignment="1">
      <alignment horizontal="center" vertical="center" shrinkToFit="1"/>
    </xf>
    <xf numFmtId="38" fontId="12" fillId="2" borderId="53" xfId="1" applyFont="1" applyFill="1" applyBorder="1" applyAlignment="1">
      <alignment horizontal="center" vertical="center" shrinkToFit="1"/>
    </xf>
    <xf numFmtId="38" fontId="12" fillId="2" borderId="54" xfId="1" applyFont="1" applyFill="1" applyBorder="1" applyAlignment="1">
      <alignment horizontal="center" vertical="center" shrinkToFit="1"/>
    </xf>
    <xf numFmtId="38" fontId="12" fillId="2" borderId="55" xfId="1" applyFont="1" applyFill="1" applyBorder="1" applyAlignment="1">
      <alignment horizontal="center" vertical="center" shrinkToFit="1"/>
    </xf>
    <xf numFmtId="38" fontId="12" fillId="2" borderId="56" xfId="1" applyFont="1" applyFill="1" applyBorder="1" applyAlignment="1">
      <alignment horizontal="center" vertical="center" shrinkToFit="1"/>
    </xf>
    <xf numFmtId="38" fontId="12" fillId="2" borderId="49" xfId="1" applyFont="1" applyFill="1" applyBorder="1" applyAlignment="1">
      <alignment horizontal="center" vertical="center" shrinkToFit="1"/>
    </xf>
    <xf numFmtId="38" fontId="12" fillId="2" borderId="57" xfId="1" applyFont="1" applyFill="1" applyBorder="1" applyAlignment="1">
      <alignment horizontal="center" vertical="center" shrinkToFit="1"/>
    </xf>
    <xf numFmtId="38" fontId="12" fillId="2" borderId="58" xfId="1" applyFont="1" applyFill="1" applyBorder="1" applyAlignment="1">
      <alignment horizontal="center" vertical="center" shrinkToFit="1"/>
    </xf>
    <xf numFmtId="38" fontId="12" fillId="2" borderId="59" xfId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10" fillId="0" borderId="60" xfId="0" applyFont="1" applyFill="1" applyBorder="1" applyAlignment="1">
      <alignment horizontal="distributed" vertical="center" wrapText="1" indent="1" shrinkToFit="1"/>
    </xf>
    <xf numFmtId="38" fontId="10" fillId="0" borderId="4" xfId="1" applyFont="1" applyFill="1" applyBorder="1" applyAlignment="1">
      <alignment vertical="center" shrinkToFit="1"/>
    </xf>
    <xf numFmtId="38" fontId="10" fillId="0" borderId="61" xfId="1" applyFont="1" applyFill="1" applyBorder="1" applyAlignment="1">
      <alignment vertical="center" shrinkToFit="1"/>
    </xf>
    <xf numFmtId="181" fontId="10" fillId="0" borderId="62" xfId="1" applyNumberFormat="1" applyFont="1" applyFill="1" applyBorder="1" applyAlignment="1">
      <alignment horizontal="right" vertical="center" shrinkToFit="1"/>
    </xf>
    <xf numFmtId="38" fontId="10" fillId="0" borderId="63" xfId="1" applyFont="1" applyFill="1" applyBorder="1" applyAlignment="1">
      <alignment vertical="center" shrinkToFit="1"/>
    </xf>
    <xf numFmtId="182" fontId="10" fillId="0" borderId="64" xfId="1" applyNumberFormat="1" applyFont="1" applyFill="1" applyBorder="1" applyAlignment="1">
      <alignment horizontal="right" vertical="center" shrinkToFit="1"/>
    </xf>
    <xf numFmtId="38" fontId="10" fillId="0" borderId="65" xfId="1" applyFont="1" applyFill="1" applyBorder="1" applyAlignment="1">
      <alignment vertical="center" shrinkToFit="1"/>
    </xf>
    <xf numFmtId="182" fontId="10" fillId="0" borderId="66" xfId="1" applyNumberFormat="1" applyFont="1" applyFill="1" applyBorder="1" applyAlignment="1">
      <alignment horizontal="right" vertical="center" shrinkToFit="1"/>
    </xf>
    <xf numFmtId="182" fontId="10" fillId="0" borderId="66" xfId="1" applyNumberFormat="1" applyFont="1" applyFill="1" applyBorder="1" applyAlignment="1">
      <alignment vertical="center" shrinkToFit="1"/>
    </xf>
    <xf numFmtId="182" fontId="10" fillId="0" borderId="64" xfId="1" applyNumberFormat="1" applyFont="1" applyFill="1" applyBorder="1" applyAlignment="1">
      <alignment vertical="center" shrinkToFit="1"/>
    </xf>
    <xf numFmtId="183" fontId="10" fillId="0" borderId="3" xfId="1" applyNumberFormat="1" applyFont="1" applyFill="1" applyBorder="1" applyAlignment="1">
      <alignment vertical="center" shrinkToFit="1"/>
    </xf>
    <xf numFmtId="38" fontId="10" fillId="0" borderId="8" xfId="1" applyFont="1" applyFill="1" applyBorder="1" applyAlignment="1">
      <alignment vertical="center" shrinkToFit="1"/>
    </xf>
    <xf numFmtId="38" fontId="10" fillId="0" borderId="9" xfId="1" applyFont="1" applyFill="1" applyBorder="1" applyAlignment="1">
      <alignment vertical="center" shrinkToFit="1"/>
    </xf>
    <xf numFmtId="182" fontId="10" fillId="0" borderId="67" xfId="1" applyNumberFormat="1" applyFont="1" applyFill="1" applyBorder="1" applyAlignment="1">
      <alignment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10" fillId="0" borderId="68" xfId="0" applyFont="1" applyFill="1" applyBorder="1" applyAlignment="1">
      <alignment horizontal="distributed" vertical="center" wrapText="1" indent="1" shrinkToFit="1"/>
    </xf>
    <xf numFmtId="38" fontId="10" fillId="0" borderId="37" xfId="1" applyFont="1" applyFill="1" applyBorder="1" applyAlignment="1">
      <alignment vertical="center" shrinkToFit="1"/>
    </xf>
    <xf numFmtId="38" fontId="10" fillId="0" borderId="38" xfId="1" applyFont="1" applyFill="1" applyBorder="1" applyAlignment="1">
      <alignment vertical="center" shrinkToFit="1"/>
    </xf>
    <xf numFmtId="182" fontId="10" fillId="0" borderId="39" xfId="1" applyNumberFormat="1" applyFont="1" applyFill="1" applyBorder="1" applyAlignment="1">
      <alignment horizontal="right" vertical="center" shrinkToFit="1"/>
    </xf>
    <xf numFmtId="38" fontId="10" fillId="0" borderId="40" xfId="1" applyFont="1" applyFill="1" applyBorder="1" applyAlignment="1">
      <alignment vertical="center" shrinkToFit="1"/>
    </xf>
    <xf numFmtId="182" fontId="10" fillId="0" borderId="41" xfId="1" applyNumberFormat="1" applyFont="1" applyFill="1" applyBorder="1" applyAlignment="1">
      <alignment horizontal="right" vertical="center" shrinkToFit="1"/>
    </xf>
    <xf numFmtId="38" fontId="10" fillId="0" borderId="42" xfId="1" applyFont="1" applyFill="1" applyBorder="1" applyAlignment="1">
      <alignment vertical="center" shrinkToFit="1"/>
    </xf>
    <xf numFmtId="182" fontId="10" fillId="0" borderId="43" xfId="1" applyNumberFormat="1" applyFont="1" applyFill="1" applyBorder="1" applyAlignment="1">
      <alignment horizontal="right" vertical="center" shrinkToFit="1"/>
    </xf>
    <xf numFmtId="182" fontId="10" fillId="0" borderId="43" xfId="1" applyNumberFormat="1" applyFont="1" applyFill="1" applyBorder="1" applyAlignment="1">
      <alignment vertical="center" shrinkToFit="1"/>
    </xf>
    <xf numFmtId="182" fontId="10" fillId="0" borderId="41" xfId="1" applyNumberFormat="1" applyFont="1" applyFill="1" applyBorder="1" applyAlignment="1">
      <alignment vertical="center" shrinkToFit="1"/>
    </xf>
    <xf numFmtId="183" fontId="10" fillId="0" borderId="44" xfId="1" applyNumberFormat="1" applyFont="1" applyFill="1" applyBorder="1" applyAlignment="1">
      <alignment vertical="center" shrinkToFit="1"/>
    </xf>
    <xf numFmtId="38" fontId="10" fillId="0" borderId="45" xfId="1" applyFont="1" applyFill="1" applyBorder="1" applyAlignment="1">
      <alignment vertical="center" shrinkToFit="1"/>
    </xf>
    <xf numFmtId="38" fontId="10" fillId="0" borderId="46" xfId="1" applyFont="1" applyFill="1" applyBorder="1" applyAlignment="1">
      <alignment vertical="center" shrinkToFit="1"/>
    </xf>
    <xf numFmtId="182" fontId="10" fillId="0" borderId="47" xfId="1" applyNumberFormat="1" applyFont="1" applyFill="1" applyBorder="1" applyAlignment="1">
      <alignment vertical="center" shrinkToFit="1"/>
    </xf>
    <xf numFmtId="38" fontId="10" fillId="0" borderId="69" xfId="1" applyFont="1" applyFill="1" applyBorder="1" applyAlignment="1">
      <alignment vertical="center" shrinkToFit="1"/>
    </xf>
    <xf numFmtId="38" fontId="10" fillId="0" borderId="70" xfId="1" applyFont="1" applyFill="1" applyBorder="1" applyAlignment="1">
      <alignment vertical="center" shrinkToFit="1"/>
    </xf>
    <xf numFmtId="182" fontId="10" fillId="0" borderId="71" xfId="1" applyNumberFormat="1" applyFont="1" applyFill="1" applyBorder="1" applyAlignment="1">
      <alignment horizontal="right" vertical="center" shrinkToFit="1"/>
    </xf>
    <xf numFmtId="38" fontId="10" fillId="0" borderId="72" xfId="1" applyFont="1" applyFill="1" applyBorder="1" applyAlignment="1">
      <alignment vertical="center" shrinkToFit="1"/>
    </xf>
    <xf numFmtId="182" fontId="10" fillId="0" borderId="73" xfId="1" applyNumberFormat="1" applyFont="1" applyFill="1" applyBorder="1" applyAlignment="1">
      <alignment horizontal="right" vertical="center" shrinkToFit="1"/>
    </xf>
    <xf numFmtId="38" fontId="10" fillId="0" borderId="74" xfId="1" applyFont="1" applyFill="1" applyBorder="1" applyAlignment="1">
      <alignment vertical="center" shrinkToFit="1"/>
    </xf>
    <xf numFmtId="182" fontId="10" fillId="0" borderId="75" xfId="1" applyNumberFormat="1" applyFont="1" applyFill="1" applyBorder="1" applyAlignment="1">
      <alignment horizontal="right" vertical="center" shrinkToFit="1"/>
    </xf>
    <xf numFmtId="182" fontId="10" fillId="0" borderId="75" xfId="1" applyNumberFormat="1" applyFont="1" applyFill="1" applyBorder="1" applyAlignment="1">
      <alignment vertical="center" shrinkToFit="1"/>
    </xf>
    <xf numFmtId="182" fontId="10" fillId="0" borderId="73" xfId="1" applyNumberFormat="1" applyFont="1" applyFill="1" applyBorder="1" applyAlignment="1">
      <alignment vertical="center" shrinkToFit="1"/>
    </xf>
    <xf numFmtId="182" fontId="10" fillId="0" borderId="76" xfId="1" applyNumberFormat="1" applyFont="1" applyFill="1" applyBorder="1" applyAlignment="1">
      <alignment vertical="center" shrinkToFit="1"/>
    </xf>
    <xf numFmtId="38" fontId="10" fillId="0" borderId="77" xfId="1" applyFont="1" applyFill="1" applyBorder="1" applyAlignment="1">
      <alignment vertical="center" shrinkToFit="1"/>
    </xf>
    <xf numFmtId="38" fontId="10" fillId="0" borderId="78" xfId="1" applyFont="1" applyFill="1" applyBorder="1" applyAlignment="1">
      <alignment vertical="center" shrinkToFit="1"/>
    </xf>
    <xf numFmtId="182" fontId="10" fillId="0" borderId="79" xfId="1" applyNumberFormat="1" applyFont="1" applyFill="1" applyBorder="1" applyAlignment="1">
      <alignment vertical="center" shrinkToFit="1"/>
    </xf>
    <xf numFmtId="0" fontId="7" fillId="3" borderId="80" xfId="0" applyFont="1" applyFill="1" applyBorder="1" applyAlignment="1">
      <alignment horizontal="center" vertical="center" shrinkToFit="1"/>
    </xf>
    <xf numFmtId="0" fontId="10" fillId="3" borderId="81" xfId="0" applyFont="1" applyFill="1" applyBorder="1" applyAlignment="1">
      <alignment horizontal="distributed" vertical="center" wrapText="1" indent="1" shrinkToFit="1"/>
    </xf>
    <xf numFmtId="38" fontId="10" fillId="3" borderId="32" xfId="1" applyFont="1" applyFill="1" applyBorder="1" applyAlignment="1">
      <alignment vertical="center" shrinkToFit="1"/>
    </xf>
    <xf numFmtId="38" fontId="10" fillId="3" borderId="14" xfId="1" applyFont="1" applyFill="1" applyBorder="1" applyAlignment="1">
      <alignment vertical="center" shrinkToFit="1"/>
    </xf>
    <xf numFmtId="181" fontId="10" fillId="3" borderId="33" xfId="1" applyNumberFormat="1" applyFont="1" applyFill="1" applyBorder="1" applyAlignment="1">
      <alignment horizontal="right" vertical="center" shrinkToFit="1"/>
    </xf>
    <xf numFmtId="38" fontId="10" fillId="3" borderId="16" xfId="1" applyFont="1" applyFill="1" applyBorder="1" applyAlignment="1">
      <alignment vertical="center" shrinkToFit="1"/>
    </xf>
    <xf numFmtId="182" fontId="10" fillId="3" borderId="17" xfId="1" applyNumberFormat="1" applyFont="1" applyFill="1" applyBorder="1" applyAlignment="1">
      <alignment horizontal="right" vertical="center" shrinkToFit="1"/>
    </xf>
    <xf numFmtId="38" fontId="10" fillId="3" borderId="18" xfId="1" applyFont="1" applyFill="1" applyBorder="1" applyAlignment="1">
      <alignment vertical="center" shrinkToFit="1"/>
    </xf>
    <xf numFmtId="182" fontId="10" fillId="3" borderId="15" xfId="1" applyNumberFormat="1" applyFont="1" applyFill="1" applyBorder="1" applyAlignment="1">
      <alignment horizontal="right" vertical="center" shrinkToFit="1"/>
    </xf>
    <xf numFmtId="182" fontId="10" fillId="3" borderId="15" xfId="1" applyNumberFormat="1" applyFont="1" applyFill="1" applyBorder="1" applyAlignment="1">
      <alignment vertical="center" shrinkToFit="1"/>
    </xf>
    <xf numFmtId="182" fontId="10" fillId="3" borderId="17" xfId="1" applyNumberFormat="1" applyFont="1" applyFill="1" applyBorder="1" applyAlignment="1">
      <alignment vertical="center" shrinkToFit="1"/>
    </xf>
    <xf numFmtId="183" fontId="10" fillId="3" borderId="34" xfId="1" applyNumberFormat="1" applyFont="1" applyFill="1" applyBorder="1" applyAlignment="1">
      <alignment vertical="center" shrinkToFit="1"/>
    </xf>
    <xf numFmtId="38" fontId="10" fillId="3" borderId="35" xfId="1" applyFont="1" applyFill="1" applyBorder="1" applyAlignment="1">
      <alignment vertical="center" shrinkToFit="1"/>
    </xf>
    <xf numFmtId="38" fontId="10" fillId="3" borderId="36" xfId="1" applyFont="1" applyFill="1" applyBorder="1" applyAlignment="1">
      <alignment vertical="center" shrinkToFit="1"/>
    </xf>
    <xf numFmtId="182" fontId="10" fillId="3" borderId="21" xfId="1" applyNumberFormat="1" applyFont="1" applyFill="1" applyBorder="1" applyAlignment="1">
      <alignment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distributed" vertical="center" wrapText="1" indent="1" shrinkToFit="1"/>
    </xf>
    <xf numFmtId="38" fontId="10" fillId="3" borderId="37" xfId="1" applyFont="1" applyFill="1" applyBorder="1" applyAlignment="1">
      <alignment vertical="center" shrinkToFit="1"/>
    </xf>
    <xf numFmtId="38" fontId="10" fillId="3" borderId="38" xfId="1" applyFont="1" applyFill="1" applyBorder="1" applyAlignment="1">
      <alignment vertical="center" shrinkToFit="1"/>
    </xf>
    <xf numFmtId="182" fontId="10" fillId="3" borderId="39" xfId="1" applyNumberFormat="1" applyFont="1" applyFill="1" applyBorder="1" applyAlignment="1">
      <alignment horizontal="right" vertical="center" shrinkToFit="1"/>
    </xf>
    <xf numFmtId="38" fontId="10" fillId="3" borderId="40" xfId="1" applyFont="1" applyFill="1" applyBorder="1" applyAlignment="1">
      <alignment vertical="center" shrinkToFit="1"/>
    </xf>
    <xf numFmtId="182" fontId="10" fillId="3" borderId="41" xfId="1" applyNumberFormat="1" applyFont="1" applyFill="1" applyBorder="1" applyAlignment="1">
      <alignment horizontal="right" vertical="center" shrinkToFit="1"/>
    </xf>
    <xf numFmtId="38" fontId="10" fillId="3" borderId="42" xfId="1" applyFont="1" applyFill="1" applyBorder="1" applyAlignment="1">
      <alignment vertical="center" shrinkToFit="1"/>
    </xf>
    <xf numFmtId="182" fontId="10" fillId="3" borderId="43" xfId="1" applyNumberFormat="1" applyFont="1" applyFill="1" applyBorder="1" applyAlignment="1">
      <alignment horizontal="right" vertical="center" shrinkToFit="1"/>
    </xf>
    <xf numFmtId="182" fontId="10" fillId="3" borderId="43" xfId="1" applyNumberFormat="1" applyFont="1" applyFill="1" applyBorder="1" applyAlignment="1">
      <alignment vertical="center" shrinkToFit="1"/>
    </xf>
    <xf numFmtId="182" fontId="10" fillId="3" borderId="41" xfId="1" applyNumberFormat="1" applyFont="1" applyFill="1" applyBorder="1" applyAlignment="1">
      <alignment vertical="center" shrinkToFit="1"/>
    </xf>
    <xf numFmtId="183" fontId="10" fillId="3" borderId="44" xfId="1" applyNumberFormat="1" applyFont="1" applyFill="1" applyBorder="1" applyAlignment="1">
      <alignment vertical="center" shrinkToFit="1"/>
    </xf>
    <xf numFmtId="38" fontId="10" fillId="3" borderId="45" xfId="1" applyFont="1" applyFill="1" applyBorder="1" applyAlignment="1">
      <alignment vertical="center" shrinkToFit="1"/>
    </xf>
    <xf numFmtId="38" fontId="10" fillId="3" borderId="46" xfId="1" applyFont="1" applyFill="1" applyBorder="1" applyAlignment="1">
      <alignment vertical="center" shrinkToFit="1"/>
    </xf>
    <xf numFmtId="182" fontId="10" fillId="3" borderId="47" xfId="1" applyNumberFormat="1" applyFont="1" applyFill="1" applyBorder="1" applyAlignment="1">
      <alignment vertical="center" shrinkToFit="1"/>
    </xf>
    <xf numFmtId="0" fontId="7" fillId="3" borderId="82" xfId="0" applyFont="1" applyFill="1" applyBorder="1" applyAlignment="1">
      <alignment horizontal="center" vertical="center" shrinkToFit="1"/>
    </xf>
    <xf numFmtId="0" fontId="10" fillId="3" borderId="83" xfId="0" applyFont="1" applyFill="1" applyBorder="1" applyAlignment="1">
      <alignment horizontal="distributed" vertical="center" wrapText="1" indent="1" shrinkToFit="1"/>
    </xf>
    <xf numFmtId="38" fontId="10" fillId="3" borderId="69" xfId="1" applyFont="1" applyFill="1" applyBorder="1" applyAlignment="1">
      <alignment vertical="center" shrinkToFit="1"/>
    </xf>
    <xf numFmtId="38" fontId="10" fillId="3" borderId="70" xfId="1" applyFont="1" applyFill="1" applyBorder="1" applyAlignment="1">
      <alignment vertical="center" shrinkToFit="1"/>
    </xf>
    <xf numFmtId="182" fontId="10" fillId="3" borderId="71" xfId="1" applyNumberFormat="1" applyFont="1" applyFill="1" applyBorder="1" applyAlignment="1">
      <alignment horizontal="right" vertical="center" shrinkToFit="1"/>
    </xf>
    <xf numFmtId="38" fontId="10" fillId="3" borderId="72" xfId="1" applyFont="1" applyFill="1" applyBorder="1" applyAlignment="1">
      <alignment vertical="center" shrinkToFit="1"/>
    </xf>
    <xf numFmtId="182" fontId="10" fillId="3" borderId="73" xfId="1" applyNumberFormat="1" applyFont="1" applyFill="1" applyBorder="1" applyAlignment="1">
      <alignment horizontal="right" vertical="center" shrinkToFit="1"/>
    </xf>
    <xf numFmtId="38" fontId="10" fillId="3" borderId="74" xfId="1" applyFont="1" applyFill="1" applyBorder="1" applyAlignment="1">
      <alignment vertical="center" shrinkToFit="1"/>
    </xf>
    <xf numFmtId="182" fontId="10" fillId="3" borderId="75" xfId="1" applyNumberFormat="1" applyFont="1" applyFill="1" applyBorder="1" applyAlignment="1">
      <alignment horizontal="right" vertical="center" shrinkToFit="1"/>
    </xf>
    <xf numFmtId="182" fontId="10" fillId="3" borderId="75" xfId="1" applyNumberFormat="1" applyFont="1" applyFill="1" applyBorder="1" applyAlignment="1">
      <alignment vertical="center" shrinkToFit="1"/>
    </xf>
    <xf numFmtId="182" fontId="10" fillId="3" borderId="73" xfId="1" applyNumberFormat="1" applyFont="1" applyFill="1" applyBorder="1" applyAlignment="1">
      <alignment vertical="center" shrinkToFit="1"/>
    </xf>
    <xf numFmtId="182" fontId="10" fillId="3" borderId="76" xfId="1" applyNumberFormat="1" applyFont="1" applyFill="1" applyBorder="1" applyAlignment="1">
      <alignment vertical="center" shrinkToFit="1"/>
    </xf>
    <xf numFmtId="38" fontId="10" fillId="3" borderId="77" xfId="1" applyFont="1" applyFill="1" applyBorder="1" applyAlignment="1">
      <alignment vertical="center" shrinkToFit="1"/>
    </xf>
    <xf numFmtId="38" fontId="10" fillId="3" borderId="78" xfId="1" applyFont="1" applyFill="1" applyBorder="1" applyAlignment="1">
      <alignment vertical="center" shrinkToFit="1"/>
    </xf>
    <xf numFmtId="182" fontId="10" fillId="3" borderId="79" xfId="1" applyNumberFormat="1" applyFont="1" applyFill="1" applyBorder="1" applyAlignment="1">
      <alignment vertical="center" shrinkToFit="1"/>
    </xf>
    <xf numFmtId="38" fontId="10" fillId="0" borderId="13" xfId="1" applyFont="1" applyFill="1" applyBorder="1" applyAlignment="1">
      <alignment vertical="center" shrinkToFit="1"/>
    </xf>
    <xf numFmtId="38" fontId="10" fillId="0" borderId="0" xfId="1" applyFont="1" applyFill="1" applyBorder="1" applyAlignment="1">
      <alignment vertical="center" shrinkToFit="1"/>
    </xf>
    <xf numFmtId="181" fontId="10" fillId="0" borderId="84" xfId="1" applyNumberFormat="1" applyFont="1" applyFill="1" applyBorder="1" applyAlignment="1">
      <alignment horizontal="right" vertical="center" shrinkToFit="1"/>
    </xf>
    <xf numFmtId="38" fontId="10" fillId="0" borderId="85" xfId="1" applyFont="1" applyFill="1" applyBorder="1" applyAlignment="1">
      <alignment vertical="center" shrinkToFit="1"/>
    </xf>
    <xf numFmtId="182" fontId="10" fillId="0" borderId="86" xfId="1" applyNumberFormat="1" applyFont="1" applyFill="1" applyBorder="1" applyAlignment="1">
      <alignment horizontal="right" vertical="center" shrinkToFit="1"/>
    </xf>
    <xf numFmtId="38" fontId="10" fillId="0" borderId="87" xfId="1" applyFont="1" applyFill="1" applyBorder="1" applyAlignment="1">
      <alignment vertical="center" shrinkToFit="1"/>
    </xf>
    <xf numFmtId="182" fontId="10" fillId="0" borderId="88" xfId="1" applyNumberFormat="1" applyFont="1" applyFill="1" applyBorder="1" applyAlignment="1">
      <alignment horizontal="right" vertical="center" shrinkToFit="1"/>
    </xf>
    <xf numFmtId="182" fontId="10" fillId="0" borderId="88" xfId="1" applyNumberFormat="1" applyFont="1" applyFill="1" applyBorder="1" applyAlignment="1">
      <alignment vertical="center" shrinkToFit="1"/>
    </xf>
    <xf numFmtId="182" fontId="10" fillId="0" borderId="86" xfId="1" applyNumberFormat="1" applyFont="1" applyFill="1" applyBorder="1" applyAlignment="1">
      <alignment vertical="center" shrinkToFit="1"/>
    </xf>
    <xf numFmtId="183" fontId="10" fillId="0" borderId="12" xfId="1" applyNumberFormat="1" applyFont="1" applyFill="1" applyBorder="1" applyAlignment="1">
      <alignment vertical="center" shrinkToFit="1"/>
    </xf>
    <xf numFmtId="38" fontId="10" fillId="0" borderId="19" xfId="1" applyFont="1" applyFill="1" applyBorder="1" applyAlignment="1">
      <alignment vertical="center" shrinkToFit="1"/>
    </xf>
    <xf numFmtId="38" fontId="10" fillId="0" borderId="20" xfId="1" applyFont="1" applyFill="1" applyBorder="1" applyAlignment="1">
      <alignment vertical="center" shrinkToFit="1"/>
    </xf>
    <xf numFmtId="182" fontId="10" fillId="0" borderId="89" xfId="1" applyNumberFormat="1" applyFont="1" applyFill="1" applyBorder="1" applyAlignment="1">
      <alignment vertical="center" shrinkToFit="1"/>
    </xf>
    <xf numFmtId="0" fontId="7" fillId="3" borderId="48" xfId="0" applyFont="1" applyFill="1" applyBorder="1" applyAlignment="1">
      <alignment horizontal="center" vertical="center" shrinkToFit="1"/>
    </xf>
    <xf numFmtId="0" fontId="10" fillId="3" borderId="90" xfId="0" applyFont="1" applyFill="1" applyBorder="1" applyAlignment="1">
      <alignment horizontal="distributed" vertical="center" wrapText="1" indent="1" shrinkToFit="1"/>
    </xf>
    <xf numFmtId="38" fontId="10" fillId="3" borderId="91" xfId="1" applyFont="1" applyFill="1" applyBorder="1" applyAlignment="1">
      <alignment vertical="center" shrinkToFit="1"/>
    </xf>
    <xf numFmtId="38" fontId="10" fillId="3" borderId="92" xfId="1" applyFont="1" applyFill="1" applyBorder="1" applyAlignment="1">
      <alignment vertical="center" shrinkToFit="1"/>
    </xf>
    <xf numFmtId="182" fontId="10" fillId="3" borderId="93" xfId="1" applyNumberFormat="1" applyFont="1" applyFill="1" applyBorder="1" applyAlignment="1">
      <alignment horizontal="right" vertical="center" shrinkToFit="1"/>
    </xf>
    <xf numFmtId="38" fontId="10" fillId="3" borderId="94" xfId="1" applyFont="1" applyFill="1" applyBorder="1" applyAlignment="1">
      <alignment vertical="center" shrinkToFit="1"/>
    </xf>
    <xf numFmtId="182" fontId="10" fillId="3" borderId="95" xfId="1" applyNumberFormat="1" applyFont="1" applyFill="1" applyBorder="1" applyAlignment="1">
      <alignment horizontal="right" vertical="center" shrinkToFit="1"/>
    </xf>
    <xf numFmtId="38" fontId="10" fillId="3" borderId="96" xfId="1" applyFont="1" applyFill="1" applyBorder="1" applyAlignment="1">
      <alignment vertical="center" shrinkToFit="1"/>
    </xf>
    <xf numFmtId="182" fontId="10" fillId="3" borderId="97" xfId="1" applyNumberFormat="1" applyFont="1" applyFill="1" applyBorder="1" applyAlignment="1">
      <alignment horizontal="right" vertical="center" shrinkToFit="1"/>
    </xf>
    <xf numFmtId="182" fontId="10" fillId="3" borderId="97" xfId="1" applyNumberFormat="1" applyFont="1" applyFill="1" applyBorder="1" applyAlignment="1">
      <alignment vertical="center" shrinkToFit="1"/>
    </xf>
    <xf numFmtId="182" fontId="10" fillId="3" borderId="95" xfId="1" applyNumberFormat="1" applyFont="1" applyFill="1" applyBorder="1" applyAlignment="1">
      <alignment vertical="center" shrinkToFit="1"/>
    </xf>
    <xf numFmtId="182" fontId="10" fillId="3" borderId="98" xfId="1" applyNumberFormat="1" applyFont="1" applyFill="1" applyBorder="1" applyAlignment="1">
      <alignment vertical="center" shrinkToFit="1"/>
    </xf>
    <xf numFmtId="38" fontId="10" fillId="3" borderId="99" xfId="1" applyFont="1" applyFill="1" applyBorder="1" applyAlignment="1">
      <alignment vertical="center" shrinkToFit="1"/>
    </xf>
    <xf numFmtId="38" fontId="10" fillId="3" borderId="100" xfId="1" applyFont="1" applyFill="1" applyBorder="1" applyAlignment="1">
      <alignment vertical="center" shrinkToFit="1"/>
    </xf>
    <xf numFmtId="182" fontId="10" fillId="3" borderId="101" xfId="1" applyNumberFormat="1" applyFont="1" applyFill="1" applyBorder="1" applyAlignment="1">
      <alignment vertical="center" shrinkToFit="1"/>
    </xf>
    <xf numFmtId="0" fontId="12" fillId="0" borderId="68" xfId="0" applyFont="1" applyFill="1" applyBorder="1" applyAlignment="1">
      <alignment horizontal="distributed" vertical="center" wrapText="1" indent="1" shrinkToFit="1"/>
    </xf>
    <xf numFmtId="38" fontId="10" fillId="0" borderId="102" xfId="1" applyFont="1" applyFill="1" applyBorder="1" applyAlignment="1">
      <alignment vertical="center" shrinkToFit="1"/>
    </xf>
    <xf numFmtId="38" fontId="10" fillId="0" borderId="103" xfId="1" applyFont="1" applyFill="1" applyBorder="1" applyAlignment="1">
      <alignment vertical="center" shrinkToFit="1"/>
    </xf>
    <xf numFmtId="182" fontId="10" fillId="0" borderId="104" xfId="1" applyNumberFormat="1" applyFont="1" applyFill="1" applyBorder="1" applyAlignment="1">
      <alignment horizontal="right" vertical="center" shrinkToFit="1"/>
    </xf>
    <xf numFmtId="38" fontId="10" fillId="0" borderId="105" xfId="1" applyFont="1" applyFill="1" applyBorder="1" applyAlignment="1">
      <alignment vertical="center" shrinkToFit="1"/>
    </xf>
    <xf numFmtId="182" fontId="10" fillId="0" borderId="106" xfId="1" applyNumberFormat="1" applyFont="1" applyFill="1" applyBorder="1" applyAlignment="1">
      <alignment horizontal="right" vertical="center" shrinkToFit="1"/>
    </xf>
    <xf numFmtId="38" fontId="10" fillId="0" borderId="107" xfId="1" applyFont="1" applyFill="1" applyBorder="1" applyAlignment="1">
      <alignment vertical="center" shrinkToFit="1"/>
    </xf>
    <xf numFmtId="182" fontId="10" fillId="0" borderId="108" xfId="1" applyNumberFormat="1" applyFont="1" applyFill="1" applyBorder="1" applyAlignment="1">
      <alignment horizontal="right" vertical="center" shrinkToFit="1"/>
    </xf>
    <xf numFmtId="182" fontId="10" fillId="0" borderId="108" xfId="1" applyNumberFormat="1" applyFont="1" applyFill="1" applyBorder="1" applyAlignment="1">
      <alignment vertical="center" shrinkToFit="1"/>
    </xf>
    <xf numFmtId="182" fontId="10" fillId="0" borderId="106" xfId="1" applyNumberFormat="1" applyFont="1" applyFill="1" applyBorder="1" applyAlignment="1">
      <alignment vertical="center" shrinkToFit="1"/>
    </xf>
    <xf numFmtId="182" fontId="10" fillId="0" borderId="109" xfId="1" applyNumberFormat="1" applyFont="1" applyFill="1" applyBorder="1" applyAlignment="1">
      <alignment vertical="center" shrinkToFit="1"/>
    </xf>
    <xf numFmtId="38" fontId="10" fillId="0" borderId="110" xfId="1" applyFont="1" applyFill="1" applyBorder="1" applyAlignment="1">
      <alignment vertical="center" shrinkToFit="1"/>
    </xf>
    <xf numFmtId="38" fontId="10" fillId="0" borderId="111" xfId="1" applyFont="1" applyFill="1" applyBorder="1" applyAlignment="1">
      <alignment vertical="center" shrinkToFit="1"/>
    </xf>
    <xf numFmtId="182" fontId="10" fillId="0" borderId="112" xfId="1" applyNumberFormat="1" applyFont="1" applyFill="1" applyBorder="1" applyAlignment="1">
      <alignment vertical="center" shrinkToFit="1"/>
    </xf>
    <xf numFmtId="38" fontId="10" fillId="3" borderId="102" xfId="1" applyFont="1" applyFill="1" applyBorder="1" applyAlignment="1">
      <alignment vertical="center" shrinkToFit="1"/>
    </xf>
    <xf numFmtId="38" fontId="10" fillId="3" borderId="103" xfId="1" applyFont="1" applyFill="1" applyBorder="1" applyAlignment="1">
      <alignment vertical="center" shrinkToFit="1"/>
    </xf>
    <xf numFmtId="182" fontId="10" fillId="3" borderId="104" xfId="1" applyNumberFormat="1" applyFont="1" applyFill="1" applyBorder="1" applyAlignment="1">
      <alignment horizontal="right" vertical="center" shrinkToFit="1"/>
    </xf>
    <xf numFmtId="38" fontId="10" fillId="3" borderId="105" xfId="1" applyFont="1" applyFill="1" applyBorder="1" applyAlignment="1">
      <alignment vertical="center" shrinkToFit="1"/>
    </xf>
    <xf numFmtId="182" fontId="10" fillId="3" borderId="106" xfId="1" applyNumberFormat="1" applyFont="1" applyFill="1" applyBorder="1" applyAlignment="1">
      <alignment horizontal="right" vertical="center" shrinkToFit="1"/>
    </xf>
    <xf numFmtId="38" fontId="10" fillId="3" borderId="107" xfId="1" applyFont="1" applyFill="1" applyBorder="1" applyAlignment="1">
      <alignment vertical="center" shrinkToFit="1"/>
    </xf>
    <xf numFmtId="182" fontId="10" fillId="3" borderId="108" xfId="1" applyNumberFormat="1" applyFont="1" applyFill="1" applyBorder="1" applyAlignment="1">
      <alignment horizontal="right" vertical="center" shrinkToFit="1"/>
    </xf>
    <xf numFmtId="182" fontId="10" fillId="3" borderId="108" xfId="1" applyNumberFormat="1" applyFont="1" applyFill="1" applyBorder="1" applyAlignment="1">
      <alignment vertical="center" shrinkToFit="1"/>
    </xf>
    <xf numFmtId="182" fontId="10" fillId="3" borderId="106" xfId="1" applyNumberFormat="1" applyFont="1" applyFill="1" applyBorder="1" applyAlignment="1">
      <alignment vertical="center" shrinkToFit="1"/>
    </xf>
    <xf numFmtId="182" fontId="10" fillId="3" borderId="109" xfId="1" applyNumberFormat="1" applyFont="1" applyFill="1" applyBorder="1" applyAlignment="1">
      <alignment vertical="center" shrinkToFit="1"/>
    </xf>
    <xf numFmtId="38" fontId="10" fillId="3" borderId="110" xfId="1" applyFont="1" applyFill="1" applyBorder="1" applyAlignment="1">
      <alignment vertical="center" shrinkToFit="1"/>
    </xf>
    <xf numFmtId="38" fontId="10" fillId="3" borderId="111" xfId="1" applyFont="1" applyFill="1" applyBorder="1" applyAlignment="1">
      <alignment vertical="center" shrinkToFit="1"/>
    </xf>
    <xf numFmtId="182" fontId="10" fillId="3" borderId="112" xfId="1" applyNumberFormat="1" applyFont="1" applyFill="1" applyBorder="1" applyAlignment="1">
      <alignment vertical="center" shrinkToFit="1"/>
    </xf>
    <xf numFmtId="0" fontId="7" fillId="0" borderId="80" xfId="0" applyFont="1" applyFill="1" applyBorder="1" applyAlignment="1">
      <alignment horizontal="center" vertical="center" shrinkToFit="1"/>
    </xf>
    <xf numFmtId="0" fontId="10" fillId="0" borderId="81" xfId="0" applyFont="1" applyFill="1" applyBorder="1" applyAlignment="1">
      <alignment horizontal="distributed" vertical="center" wrapText="1" indent="1" shrinkToFit="1"/>
    </xf>
    <xf numFmtId="38" fontId="10" fillId="0" borderId="32" xfId="1" applyFont="1" applyFill="1" applyBorder="1" applyAlignment="1">
      <alignment vertical="center" shrinkToFit="1"/>
    </xf>
    <xf numFmtId="38" fontId="10" fillId="0" borderId="14" xfId="1" applyFont="1" applyFill="1" applyBorder="1" applyAlignment="1">
      <alignment vertical="center" shrinkToFit="1"/>
    </xf>
    <xf numFmtId="181" fontId="10" fillId="0" borderId="33" xfId="1" applyNumberFormat="1" applyFont="1" applyFill="1" applyBorder="1" applyAlignment="1">
      <alignment horizontal="right" vertical="center" shrinkToFit="1"/>
    </xf>
    <xf numFmtId="38" fontId="10" fillId="0" borderId="16" xfId="1" applyFont="1" applyFill="1" applyBorder="1" applyAlignment="1">
      <alignment vertical="center" shrinkToFit="1"/>
    </xf>
    <xf numFmtId="182" fontId="10" fillId="0" borderId="17" xfId="1" applyNumberFormat="1" applyFont="1" applyFill="1" applyBorder="1" applyAlignment="1">
      <alignment horizontal="right" vertical="center" shrinkToFit="1"/>
    </xf>
    <xf numFmtId="38" fontId="10" fillId="0" borderId="18" xfId="1" applyFont="1" applyFill="1" applyBorder="1" applyAlignment="1">
      <alignment vertical="center" shrinkToFit="1"/>
    </xf>
    <xf numFmtId="182" fontId="10" fillId="0" borderId="15" xfId="1" applyNumberFormat="1" applyFont="1" applyFill="1" applyBorder="1" applyAlignment="1">
      <alignment horizontal="right" vertical="center" shrinkToFit="1"/>
    </xf>
    <xf numFmtId="182" fontId="10" fillId="0" borderId="15" xfId="1" applyNumberFormat="1" applyFont="1" applyFill="1" applyBorder="1" applyAlignment="1">
      <alignment vertical="center" shrinkToFit="1"/>
    </xf>
    <xf numFmtId="182" fontId="10" fillId="0" borderId="17" xfId="1" applyNumberFormat="1" applyFont="1" applyFill="1" applyBorder="1" applyAlignment="1">
      <alignment vertical="center" shrinkToFit="1"/>
    </xf>
    <xf numFmtId="183" fontId="10" fillId="0" borderId="34" xfId="1" applyNumberFormat="1" applyFont="1" applyFill="1" applyBorder="1" applyAlignment="1">
      <alignment vertical="center" shrinkToFit="1"/>
    </xf>
    <xf numFmtId="38" fontId="10" fillId="0" borderId="35" xfId="1" applyFont="1" applyFill="1" applyBorder="1" applyAlignment="1">
      <alignment vertical="center" shrinkToFit="1"/>
    </xf>
    <xf numFmtId="38" fontId="10" fillId="0" borderId="36" xfId="1" applyFont="1" applyFill="1" applyBorder="1" applyAlignment="1">
      <alignment vertical="center" shrinkToFit="1"/>
    </xf>
    <xf numFmtId="182" fontId="10" fillId="0" borderId="21" xfId="1" applyNumberFormat="1" applyFont="1" applyFill="1" applyBorder="1" applyAlignment="1">
      <alignment vertical="center" shrinkToFit="1"/>
    </xf>
    <xf numFmtId="0" fontId="7" fillId="0" borderId="48" xfId="0" applyFont="1" applyFill="1" applyBorder="1" applyAlignment="1">
      <alignment horizontal="center" vertical="center" shrinkToFit="1"/>
    </xf>
    <xf numFmtId="0" fontId="10" fillId="0" borderId="90" xfId="0" applyFont="1" applyFill="1" applyBorder="1" applyAlignment="1">
      <alignment horizontal="distributed" vertical="center" wrapText="1" indent="1" shrinkToFit="1"/>
    </xf>
    <xf numFmtId="38" fontId="10" fillId="0" borderId="91" xfId="1" applyFont="1" applyFill="1" applyBorder="1" applyAlignment="1">
      <alignment vertical="center" shrinkToFit="1"/>
    </xf>
    <xf numFmtId="38" fontId="10" fillId="0" borderId="92" xfId="1" applyFont="1" applyFill="1" applyBorder="1" applyAlignment="1">
      <alignment vertical="center" shrinkToFit="1"/>
    </xf>
    <xf numFmtId="182" fontId="10" fillId="0" borderId="93" xfId="1" applyNumberFormat="1" applyFont="1" applyFill="1" applyBorder="1" applyAlignment="1">
      <alignment horizontal="right" vertical="center" shrinkToFit="1"/>
    </xf>
    <xf numFmtId="38" fontId="10" fillId="0" borderId="94" xfId="1" applyFont="1" applyFill="1" applyBorder="1" applyAlignment="1">
      <alignment vertical="center" shrinkToFit="1"/>
    </xf>
    <xf numFmtId="182" fontId="10" fillId="0" borderId="95" xfId="1" applyNumberFormat="1" applyFont="1" applyFill="1" applyBorder="1" applyAlignment="1">
      <alignment horizontal="right" vertical="center" shrinkToFit="1"/>
    </xf>
    <xf numFmtId="38" fontId="10" fillId="0" borderId="96" xfId="1" applyFont="1" applyFill="1" applyBorder="1" applyAlignment="1">
      <alignment vertical="center" shrinkToFit="1"/>
    </xf>
    <xf numFmtId="182" fontId="10" fillId="0" borderId="97" xfId="1" applyNumberFormat="1" applyFont="1" applyFill="1" applyBorder="1" applyAlignment="1">
      <alignment horizontal="right" vertical="center" shrinkToFit="1"/>
    </xf>
    <xf numFmtId="182" fontId="10" fillId="0" borderId="97" xfId="1" applyNumberFormat="1" applyFont="1" applyFill="1" applyBorder="1" applyAlignment="1">
      <alignment vertical="center" shrinkToFit="1"/>
    </xf>
    <xf numFmtId="182" fontId="10" fillId="0" borderId="95" xfId="1" applyNumberFormat="1" applyFont="1" applyFill="1" applyBorder="1" applyAlignment="1">
      <alignment vertical="center" shrinkToFit="1"/>
    </xf>
    <xf numFmtId="182" fontId="10" fillId="0" borderId="98" xfId="1" applyNumberFormat="1" applyFont="1" applyFill="1" applyBorder="1" applyAlignment="1">
      <alignment vertical="center" shrinkToFit="1"/>
    </xf>
    <xf numFmtId="38" fontId="10" fillId="0" borderId="99" xfId="1" applyFont="1" applyFill="1" applyBorder="1" applyAlignment="1">
      <alignment vertical="center" shrinkToFit="1"/>
    </xf>
    <xf numFmtId="38" fontId="10" fillId="0" borderId="100" xfId="1" applyFont="1" applyFill="1" applyBorder="1" applyAlignment="1">
      <alignment vertical="center" shrinkToFit="1"/>
    </xf>
    <xf numFmtId="182" fontId="10" fillId="0" borderId="101" xfId="1" applyNumberFormat="1" applyFont="1" applyFill="1" applyBorder="1" applyAlignment="1">
      <alignment vertical="center" shrinkToFit="1"/>
    </xf>
    <xf numFmtId="0" fontId="7" fillId="0" borderId="82" xfId="0" applyFont="1" applyFill="1" applyBorder="1" applyAlignment="1">
      <alignment horizontal="center" vertical="center" shrinkToFit="1"/>
    </xf>
    <xf numFmtId="0" fontId="10" fillId="0" borderId="83" xfId="0" applyFont="1" applyFill="1" applyBorder="1" applyAlignment="1">
      <alignment horizontal="distributed" vertical="center" wrapText="1" indent="1" shrinkToFit="1"/>
    </xf>
    <xf numFmtId="0" fontId="12" fillId="0" borderId="81" xfId="0" applyFont="1" applyFill="1" applyBorder="1" applyAlignment="1">
      <alignment horizontal="distributed" vertical="center" wrapText="1" indent="1" shrinkToFit="1"/>
    </xf>
    <xf numFmtId="0" fontId="12" fillId="0" borderId="90" xfId="0" applyFont="1" applyFill="1" applyBorder="1" applyAlignment="1">
      <alignment horizontal="distributed" vertical="center" wrapText="1" indent="1" shrinkToFit="1"/>
    </xf>
    <xf numFmtId="38" fontId="10" fillId="3" borderId="13" xfId="1" applyFont="1" applyFill="1" applyBorder="1" applyAlignment="1">
      <alignment vertical="center" shrinkToFit="1"/>
    </xf>
    <xf numFmtId="38" fontId="10" fillId="3" borderId="0" xfId="1" applyFont="1" applyFill="1" applyBorder="1" applyAlignment="1">
      <alignment vertical="center" shrinkToFit="1"/>
    </xf>
    <xf numFmtId="181" fontId="10" fillId="3" borderId="84" xfId="1" applyNumberFormat="1" applyFont="1" applyFill="1" applyBorder="1" applyAlignment="1">
      <alignment horizontal="right" vertical="center" shrinkToFit="1"/>
    </xf>
    <xf numFmtId="38" fontId="10" fillId="3" borderId="85" xfId="1" applyFont="1" applyFill="1" applyBorder="1" applyAlignment="1">
      <alignment vertical="center" shrinkToFit="1"/>
    </xf>
    <xf numFmtId="182" fontId="10" fillId="3" borderId="86" xfId="1" applyNumberFormat="1" applyFont="1" applyFill="1" applyBorder="1" applyAlignment="1">
      <alignment horizontal="right" vertical="center" shrinkToFit="1"/>
    </xf>
    <xf numFmtId="38" fontId="10" fillId="3" borderId="87" xfId="1" applyFont="1" applyFill="1" applyBorder="1" applyAlignment="1">
      <alignment vertical="center" shrinkToFit="1"/>
    </xf>
    <xf numFmtId="182" fontId="10" fillId="3" borderId="88" xfId="1" applyNumberFormat="1" applyFont="1" applyFill="1" applyBorder="1" applyAlignment="1">
      <alignment horizontal="right" vertical="center" shrinkToFit="1"/>
    </xf>
    <xf numFmtId="182" fontId="10" fillId="3" borderId="88" xfId="1" applyNumberFormat="1" applyFont="1" applyFill="1" applyBorder="1" applyAlignment="1">
      <alignment vertical="center" shrinkToFit="1"/>
    </xf>
    <xf numFmtId="182" fontId="10" fillId="3" borderId="86" xfId="1" applyNumberFormat="1" applyFont="1" applyFill="1" applyBorder="1" applyAlignment="1">
      <alignment vertical="center" shrinkToFit="1"/>
    </xf>
    <xf numFmtId="183" fontId="10" fillId="3" borderId="12" xfId="1" applyNumberFormat="1" applyFont="1" applyFill="1" applyBorder="1" applyAlignment="1">
      <alignment vertical="center" shrinkToFit="1"/>
    </xf>
    <xf numFmtId="38" fontId="10" fillId="3" borderId="19" xfId="1" applyFont="1" applyFill="1" applyBorder="1" applyAlignment="1">
      <alignment vertical="center" shrinkToFit="1"/>
    </xf>
    <xf numFmtId="38" fontId="10" fillId="3" borderId="20" xfId="1" applyFont="1" applyFill="1" applyBorder="1" applyAlignment="1">
      <alignment vertical="center" shrinkToFit="1"/>
    </xf>
    <xf numFmtId="182" fontId="10" fillId="3" borderId="89" xfId="1" applyNumberFormat="1" applyFont="1" applyFill="1" applyBorder="1" applyAlignment="1">
      <alignment vertical="center" shrinkToFit="1"/>
    </xf>
    <xf numFmtId="0" fontId="3" fillId="0" borderId="11" xfId="0" applyFont="1" applyFill="1" applyBorder="1" applyAlignment="1"/>
    <xf numFmtId="0" fontId="10" fillId="0" borderId="68" xfId="0" applyFont="1" applyFill="1" applyBorder="1" applyAlignment="1">
      <alignment vertical="center" wrapText="1" shrinkToFit="1"/>
    </xf>
    <xf numFmtId="38" fontId="7" fillId="0" borderId="13" xfId="1" applyFont="1" applyFill="1" applyBorder="1" applyAlignment="1">
      <alignment vertical="center" shrinkToFit="1"/>
    </xf>
    <xf numFmtId="38" fontId="7" fillId="0" borderId="88" xfId="1" applyFont="1" applyFill="1" applyBorder="1" applyAlignment="1">
      <alignment vertical="center" shrinkToFit="1"/>
    </xf>
    <xf numFmtId="181" fontId="9" fillId="0" borderId="113" xfId="1" applyNumberFormat="1" applyFont="1" applyFill="1" applyBorder="1" applyAlignment="1">
      <alignment horizontal="right" vertical="center" shrinkToFit="1"/>
    </xf>
    <xf numFmtId="38" fontId="7" fillId="0" borderId="85" xfId="1" applyFont="1" applyFill="1" applyBorder="1" applyAlignment="1">
      <alignment vertical="center" shrinkToFit="1"/>
    </xf>
    <xf numFmtId="182" fontId="9" fillId="0" borderId="86" xfId="1" applyNumberFormat="1" applyFont="1" applyFill="1" applyBorder="1" applyAlignment="1">
      <alignment horizontal="right" vertical="center" shrinkToFit="1"/>
    </xf>
    <xf numFmtId="38" fontId="7" fillId="0" borderId="87" xfId="1" applyFont="1" applyFill="1" applyBorder="1" applyAlignment="1">
      <alignment vertical="center" shrinkToFit="1"/>
    </xf>
    <xf numFmtId="182" fontId="9" fillId="0" borderId="88" xfId="1" applyNumberFormat="1" applyFont="1" applyFill="1" applyBorder="1" applyAlignment="1">
      <alignment horizontal="right" vertical="center" shrinkToFit="1"/>
    </xf>
    <xf numFmtId="182" fontId="9" fillId="0" borderId="88" xfId="1" applyNumberFormat="1" applyFont="1" applyFill="1" applyBorder="1" applyAlignment="1">
      <alignment vertical="center" shrinkToFit="1"/>
    </xf>
    <xf numFmtId="182" fontId="9" fillId="0" borderId="86" xfId="1" applyNumberFormat="1" applyFont="1" applyFill="1" applyBorder="1" applyAlignment="1">
      <alignment vertical="center" shrinkToFit="1"/>
    </xf>
    <xf numFmtId="183" fontId="9" fillId="0" borderId="0" xfId="1" applyNumberFormat="1" applyFont="1" applyFill="1" applyBorder="1" applyAlignment="1">
      <alignment horizontal="right"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38" fontId="7" fillId="0" borderId="0" xfId="1" applyFont="1" applyFill="1" applyBorder="1" applyAlignment="1">
      <alignment vertical="center" shrinkToFit="1"/>
    </xf>
    <xf numFmtId="182" fontId="9" fillId="0" borderId="89" xfId="1" applyNumberFormat="1" applyFont="1" applyFill="1" applyBorder="1" applyAlignment="1">
      <alignment vertical="center" shrinkToFit="1"/>
    </xf>
    <xf numFmtId="38" fontId="7" fillId="0" borderId="114" xfId="1" applyFont="1" applyFill="1" applyBorder="1" applyAlignment="1">
      <alignment vertical="center" shrinkToFit="1"/>
    </xf>
    <xf numFmtId="38" fontId="7" fillId="0" borderId="115" xfId="1" applyFont="1" applyFill="1" applyBorder="1" applyAlignment="1">
      <alignment vertical="center" shrinkToFit="1"/>
    </xf>
    <xf numFmtId="182" fontId="9" fillId="0" borderId="116" xfId="1" applyNumberFormat="1" applyFont="1" applyFill="1" applyBorder="1" applyAlignment="1">
      <alignment horizontal="right" vertical="center" shrinkToFit="1"/>
    </xf>
    <xf numFmtId="38" fontId="7" fillId="0" borderId="117" xfId="1" applyFont="1" applyFill="1" applyBorder="1" applyAlignment="1">
      <alignment vertical="center" shrinkToFit="1"/>
    </xf>
    <xf numFmtId="182" fontId="9" fillId="0" borderId="118" xfId="1" applyNumberFormat="1" applyFont="1" applyFill="1" applyBorder="1" applyAlignment="1">
      <alignment horizontal="right" vertical="center" shrinkToFit="1"/>
    </xf>
    <xf numFmtId="38" fontId="7" fillId="0" borderId="119" xfId="1" applyFont="1" applyFill="1" applyBorder="1" applyAlignment="1">
      <alignment vertical="center" shrinkToFit="1"/>
    </xf>
    <xf numFmtId="182" fontId="9" fillId="0" borderId="115" xfId="1" applyNumberFormat="1" applyFont="1" applyFill="1" applyBorder="1" applyAlignment="1">
      <alignment horizontal="right" vertical="center" shrinkToFit="1"/>
    </xf>
    <xf numFmtId="182" fontId="9" fillId="0" borderId="115" xfId="1" applyNumberFormat="1" applyFont="1" applyFill="1" applyBorder="1" applyAlignment="1">
      <alignment vertical="center" shrinkToFit="1"/>
    </xf>
    <xf numFmtId="182" fontId="9" fillId="0" borderId="118" xfId="1" applyNumberFormat="1" applyFont="1" applyFill="1" applyBorder="1" applyAlignment="1">
      <alignment vertical="center" shrinkToFit="1"/>
    </xf>
    <xf numFmtId="183" fontId="9" fillId="0" borderId="120" xfId="1" applyNumberFormat="1" applyFont="1" applyFill="1" applyBorder="1" applyAlignment="1">
      <alignment horizontal="right" vertical="center" shrinkToFit="1"/>
    </xf>
    <xf numFmtId="38" fontId="7" fillId="0" borderId="121" xfId="1" applyFont="1" applyFill="1" applyBorder="1" applyAlignment="1">
      <alignment vertical="center" shrinkToFit="1"/>
    </xf>
    <xf numFmtId="38" fontId="7" fillId="0" borderId="122" xfId="1" applyFont="1" applyFill="1" applyBorder="1" applyAlignment="1">
      <alignment vertical="center" shrinkToFit="1"/>
    </xf>
    <xf numFmtId="38" fontId="7" fillId="0" borderId="120" xfId="1" applyFont="1" applyFill="1" applyBorder="1" applyAlignment="1">
      <alignment vertical="center" shrinkToFit="1"/>
    </xf>
    <xf numFmtId="182" fontId="9" fillId="0" borderId="123" xfId="1" applyNumberFormat="1" applyFont="1" applyFill="1" applyBorder="1" applyAlignment="1">
      <alignment vertical="center" shrinkToFit="1"/>
    </xf>
    <xf numFmtId="0" fontId="10" fillId="0" borderId="83" xfId="0" applyFont="1" applyFill="1" applyBorder="1" applyAlignment="1">
      <alignment vertical="center" wrapText="1" shrinkToFit="1"/>
    </xf>
    <xf numFmtId="38" fontId="7" fillId="0" borderId="22" xfId="1" applyFont="1" applyFill="1" applyBorder="1" applyAlignment="1">
      <alignment vertical="center" shrinkToFit="1"/>
    </xf>
    <xf numFmtId="38" fontId="7" fillId="0" borderId="28" xfId="1" applyFont="1" applyFill="1" applyBorder="1" applyAlignment="1">
      <alignment vertical="center" shrinkToFit="1"/>
    </xf>
    <xf numFmtId="182" fontId="9" fillId="0" borderId="124" xfId="1" applyNumberFormat="1" applyFont="1" applyFill="1" applyBorder="1" applyAlignment="1">
      <alignment horizontal="right" vertical="center" shrinkToFit="1"/>
    </xf>
    <xf numFmtId="38" fontId="7" fillId="0" borderId="25" xfId="1" applyFont="1" applyFill="1" applyBorder="1" applyAlignment="1">
      <alignment vertical="center" shrinkToFit="1"/>
    </xf>
    <xf numFmtId="182" fontId="9" fillId="0" borderId="26" xfId="1" applyNumberFormat="1" applyFont="1" applyFill="1" applyBorder="1" applyAlignment="1">
      <alignment horizontal="right" vertical="center" shrinkToFit="1"/>
    </xf>
    <xf numFmtId="38" fontId="7" fillId="0" borderId="27" xfId="1" applyFont="1" applyFill="1" applyBorder="1" applyAlignment="1">
      <alignment vertical="center" shrinkToFit="1"/>
    </xf>
    <xf numFmtId="182" fontId="9" fillId="0" borderId="28" xfId="1" applyNumberFormat="1" applyFont="1" applyFill="1" applyBorder="1" applyAlignment="1">
      <alignment horizontal="right" vertical="center" shrinkToFit="1"/>
    </xf>
    <xf numFmtId="182" fontId="9" fillId="0" borderId="28" xfId="1" applyNumberFormat="1" applyFont="1" applyFill="1" applyBorder="1" applyAlignment="1">
      <alignment vertical="center" shrinkToFit="1"/>
    </xf>
    <xf numFmtId="182" fontId="9" fillId="0" borderId="26" xfId="1" applyNumberFormat="1" applyFont="1" applyFill="1" applyBorder="1" applyAlignment="1">
      <alignment vertical="center" shrinkToFit="1"/>
    </xf>
    <xf numFmtId="182" fontId="9" fillId="0" borderId="23" xfId="1" applyNumberFormat="1" applyFont="1" applyFill="1" applyBorder="1" applyAlignment="1">
      <alignment horizontal="right" vertical="center" shrinkToFit="1"/>
    </xf>
    <xf numFmtId="38" fontId="7" fillId="0" borderId="29" xfId="1" applyFont="1" applyFill="1" applyBorder="1" applyAlignment="1">
      <alignment vertical="center" shrinkToFit="1"/>
    </xf>
    <xf numFmtId="38" fontId="7" fillId="0" borderId="30" xfId="1" applyFont="1" applyFill="1" applyBorder="1" applyAlignment="1">
      <alignment vertical="center" shrinkToFit="1"/>
    </xf>
    <xf numFmtId="182" fontId="9" fillId="0" borderId="31" xfId="1" applyNumberFormat="1" applyFont="1" applyFill="1" applyBorder="1" applyAlignment="1">
      <alignment vertical="center" shrinkToFit="1"/>
    </xf>
    <xf numFmtId="0" fontId="10" fillId="0" borderId="81" xfId="0" applyFont="1" applyFill="1" applyBorder="1" applyAlignment="1">
      <alignment vertical="center" wrapText="1" shrinkToFit="1"/>
    </xf>
    <xf numFmtId="38" fontId="7" fillId="0" borderId="32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181" fontId="9" fillId="0" borderId="125" xfId="1" applyNumberFormat="1" applyFont="1" applyFill="1" applyBorder="1" applyAlignment="1">
      <alignment horizontal="right" vertical="center" shrinkToFit="1"/>
    </xf>
    <xf numFmtId="38" fontId="7" fillId="0" borderId="16" xfId="1" applyFont="1" applyFill="1" applyBorder="1" applyAlignment="1">
      <alignment vertical="center" shrinkToFit="1"/>
    </xf>
    <xf numFmtId="182" fontId="9" fillId="0" borderId="17" xfId="1" applyNumberFormat="1" applyFont="1" applyFill="1" applyBorder="1" applyAlignment="1">
      <alignment horizontal="right" vertical="center" shrinkToFit="1"/>
    </xf>
    <xf numFmtId="38" fontId="7" fillId="0" borderId="18" xfId="1" applyFont="1" applyFill="1" applyBorder="1" applyAlignment="1">
      <alignment vertical="center" shrinkToFit="1"/>
    </xf>
    <xf numFmtId="182" fontId="9" fillId="0" borderId="15" xfId="1" applyNumberFormat="1" applyFont="1" applyFill="1" applyBorder="1" applyAlignment="1">
      <alignment horizontal="right" vertical="center" shrinkToFit="1"/>
    </xf>
    <xf numFmtId="182" fontId="9" fillId="0" borderId="15" xfId="1" applyNumberFormat="1" applyFont="1" applyFill="1" applyBorder="1" applyAlignment="1">
      <alignment vertical="center" shrinkToFit="1"/>
    </xf>
    <xf numFmtId="182" fontId="9" fillId="0" borderId="17" xfId="1" applyNumberFormat="1" applyFont="1" applyFill="1" applyBorder="1" applyAlignment="1">
      <alignment vertical="center" shrinkToFit="1"/>
    </xf>
    <xf numFmtId="183" fontId="9" fillId="0" borderId="14" xfId="1" applyNumberFormat="1" applyFont="1" applyFill="1" applyBorder="1" applyAlignment="1">
      <alignment horizontal="right" vertical="center" shrinkToFit="1"/>
    </xf>
    <xf numFmtId="38" fontId="7" fillId="0" borderId="35" xfId="1" applyFont="1" applyFill="1" applyBorder="1" applyAlignment="1">
      <alignment vertical="center" shrinkToFit="1"/>
    </xf>
    <xf numFmtId="38" fontId="7" fillId="0" borderId="36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shrinkToFit="1"/>
    </xf>
    <xf numFmtId="182" fontId="9" fillId="0" borderId="21" xfId="1" applyNumberFormat="1" applyFont="1" applyFill="1" applyBorder="1" applyAlignment="1">
      <alignment vertical="center" shrinkToFit="1"/>
    </xf>
    <xf numFmtId="0" fontId="10" fillId="0" borderId="90" xfId="0" applyFont="1" applyFill="1" applyBorder="1" applyAlignment="1">
      <alignment vertical="center" wrapText="1" shrinkToFit="1"/>
    </xf>
    <xf numFmtId="38" fontId="7" fillId="0" borderId="50" xfId="1" applyFont="1" applyFill="1" applyBorder="1" applyAlignment="1">
      <alignment vertical="center" shrinkToFit="1"/>
    </xf>
    <xf numFmtId="38" fontId="7" fillId="0" borderId="56" xfId="1" applyFont="1" applyFill="1" applyBorder="1" applyAlignment="1">
      <alignment vertical="center" shrinkToFit="1"/>
    </xf>
    <xf numFmtId="182" fontId="9" fillId="0" borderId="126" xfId="1" applyNumberFormat="1" applyFont="1" applyFill="1" applyBorder="1" applyAlignment="1">
      <alignment horizontal="right" vertical="center" shrinkToFit="1"/>
    </xf>
    <xf numFmtId="38" fontId="7" fillId="0" borderId="53" xfId="1" applyFont="1" applyFill="1" applyBorder="1" applyAlignment="1">
      <alignment vertical="center" shrinkToFit="1"/>
    </xf>
    <xf numFmtId="182" fontId="9" fillId="0" borderId="54" xfId="1" applyNumberFormat="1" applyFont="1" applyFill="1" applyBorder="1" applyAlignment="1">
      <alignment horizontal="right" vertical="center" shrinkToFit="1"/>
    </xf>
    <xf numFmtId="38" fontId="7" fillId="0" borderId="55" xfId="1" applyFont="1" applyFill="1" applyBorder="1" applyAlignment="1">
      <alignment vertical="center" shrinkToFit="1"/>
    </xf>
    <xf numFmtId="182" fontId="9" fillId="0" borderId="56" xfId="1" applyNumberFormat="1" applyFont="1" applyFill="1" applyBorder="1" applyAlignment="1">
      <alignment horizontal="right" vertical="center" shrinkToFit="1"/>
    </xf>
    <xf numFmtId="182" fontId="9" fillId="0" borderId="56" xfId="1" applyNumberFormat="1" applyFont="1" applyFill="1" applyBorder="1" applyAlignment="1">
      <alignment vertical="center" shrinkToFit="1"/>
    </xf>
    <xf numFmtId="182" fontId="9" fillId="0" borderId="54" xfId="1" applyNumberFormat="1" applyFont="1" applyFill="1" applyBorder="1" applyAlignment="1">
      <alignment vertical="center" shrinkToFit="1"/>
    </xf>
    <xf numFmtId="182" fontId="9" fillId="0" borderId="51" xfId="1" applyNumberFormat="1" applyFont="1" applyFill="1" applyBorder="1" applyAlignment="1">
      <alignment horizontal="right" vertical="center" shrinkToFit="1"/>
    </xf>
    <xf numFmtId="38" fontId="7" fillId="0" borderId="57" xfId="1" applyFont="1" applyFill="1" applyBorder="1" applyAlignment="1">
      <alignment vertical="center" shrinkToFit="1"/>
    </xf>
    <xf numFmtId="38" fontId="7" fillId="0" borderId="58" xfId="1" applyFont="1" applyFill="1" applyBorder="1" applyAlignment="1">
      <alignment vertical="center" shrinkToFit="1"/>
    </xf>
    <xf numFmtId="182" fontId="9" fillId="0" borderId="59" xfId="1" applyNumberFormat="1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center" vertical="center" shrinkToFit="1"/>
    </xf>
    <xf numFmtId="38" fontId="10" fillId="0" borderId="66" xfId="1" applyFont="1" applyFill="1" applyBorder="1" applyAlignment="1">
      <alignment vertical="center" shrinkToFit="1"/>
    </xf>
    <xf numFmtId="182" fontId="10" fillId="0" borderId="127" xfId="1" applyNumberFormat="1" applyFont="1" applyFill="1" applyBorder="1" applyAlignment="1">
      <alignment horizontal="right" vertical="center" shrinkToFit="1"/>
    </xf>
    <xf numFmtId="182" fontId="10" fillId="0" borderId="61" xfId="1" applyNumberFormat="1" applyFont="1" applyFill="1" applyBorder="1" applyAlignment="1">
      <alignment horizontal="right" vertical="center" shrinkToFit="1"/>
    </xf>
    <xf numFmtId="38" fontId="9" fillId="0" borderId="61" xfId="1" applyFont="1" applyFill="1" applyBorder="1" applyAlignment="1">
      <alignment vertical="center" shrinkToFit="1"/>
    </xf>
    <xf numFmtId="182" fontId="9" fillId="0" borderId="67" xfId="1" applyNumberFormat="1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 shrinkToFit="1"/>
    </xf>
    <xf numFmtId="38" fontId="10" fillId="0" borderId="43" xfId="1" applyFont="1" applyFill="1" applyBorder="1" applyAlignment="1">
      <alignment vertical="center" shrinkToFit="1"/>
    </xf>
    <xf numFmtId="182" fontId="10" fillId="0" borderId="128" xfId="1" applyNumberFormat="1" applyFont="1" applyFill="1" applyBorder="1" applyAlignment="1">
      <alignment horizontal="right" vertical="center" shrinkToFit="1"/>
    </xf>
    <xf numFmtId="182" fontId="10" fillId="0" borderId="38" xfId="1" applyNumberFormat="1" applyFont="1" applyFill="1" applyBorder="1" applyAlignment="1">
      <alignment horizontal="right" vertical="center" shrinkToFit="1"/>
    </xf>
    <xf numFmtId="38" fontId="9" fillId="0" borderId="38" xfId="1" applyFont="1" applyFill="1" applyBorder="1" applyAlignment="1">
      <alignment vertical="center" shrinkToFit="1"/>
    </xf>
    <xf numFmtId="182" fontId="9" fillId="0" borderId="47" xfId="1" applyNumberFormat="1" applyFont="1" applyFill="1" applyBorder="1" applyAlignment="1">
      <alignment vertical="center" shrinkToFit="1"/>
    </xf>
    <xf numFmtId="0" fontId="7" fillId="0" borderId="49" xfId="0" applyFont="1" applyFill="1" applyBorder="1" applyAlignment="1">
      <alignment horizontal="center" vertical="center" shrinkToFit="1"/>
    </xf>
    <xf numFmtId="38" fontId="10" fillId="0" borderId="97" xfId="1" applyFont="1" applyFill="1" applyBorder="1" applyAlignment="1">
      <alignment vertical="center" shrinkToFit="1"/>
    </xf>
    <xf numFmtId="182" fontId="10" fillId="0" borderId="129" xfId="1" applyNumberFormat="1" applyFont="1" applyFill="1" applyBorder="1" applyAlignment="1">
      <alignment horizontal="right" vertical="center" shrinkToFit="1"/>
    </xf>
    <xf numFmtId="182" fontId="10" fillId="0" borderId="130" xfId="1" applyNumberFormat="1" applyFont="1" applyFill="1" applyBorder="1" applyAlignment="1">
      <alignment vertical="center" shrinkToFit="1"/>
    </xf>
    <xf numFmtId="182" fontId="10" fillId="0" borderId="92" xfId="1" applyNumberFormat="1" applyFont="1" applyFill="1" applyBorder="1" applyAlignment="1">
      <alignment vertical="center" shrinkToFit="1"/>
    </xf>
    <xf numFmtId="38" fontId="9" fillId="0" borderId="92" xfId="1" applyFont="1" applyFill="1" applyBorder="1" applyAlignment="1">
      <alignment vertical="center" shrinkToFit="1"/>
    </xf>
    <xf numFmtId="182" fontId="9" fillId="0" borderId="101" xfId="1" applyNumberFormat="1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shrinkToFit="1"/>
    </xf>
    <xf numFmtId="176" fontId="6" fillId="0" borderId="1" xfId="0" applyNumberFormat="1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457200</xdr:colOff>
          <xdr:row>0</xdr:row>
          <xdr:rowOff>0</xdr:rowOff>
        </xdr:from>
        <xdr:to>
          <xdr:col>15</xdr:col>
          <xdr:colOff>457200</xdr:colOff>
          <xdr:row>0</xdr:row>
          <xdr:rowOff>12700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78AFDFC-B4A2-4C5D-B834-78EF030D0A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CSV読込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476250</xdr:colOff>
          <xdr:row>0</xdr:row>
          <xdr:rowOff>0</xdr:rowOff>
        </xdr:from>
        <xdr:to>
          <xdr:col>21</xdr:col>
          <xdr:colOff>476250</xdr:colOff>
          <xdr:row>0</xdr:row>
          <xdr:rowOff>12700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55152DC-FF66-42AF-BAD5-968EE6BE74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クリア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469900</xdr:colOff>
          <xdr:row>0</xdr:row>
          <xdr:rowOff>0</xdr:rowOff>
        </xdr:from>
        <xdr:to>
          <xdr:col>17</xdr:col>
          <xdr:colOff>469900</xdr:colOff>
          <xdr:row>0</xdr:row>
          <xdr:rowOff>12700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26953AC5-4C3C-4C88-8FC6-25B62833EA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印　刷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488950</xdr:colOff>
          <xdr:row>0</xdr:row>
          <xdr:rowOff>0</xdr:rowOff>
        </xdr:from>
        <xdr:to>
          <xdr:col>23</xdr:col>
          <xdr:colOff>488950</xdr:colOff>
          <xdr:row>0</xdr:row>
          <xdr:rowOff>12700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5D0B11F1-5C56-4288-9901-362D84D6CF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終　了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476250</xdr:colOff>
          <xdr:row>0</xdr:row>
          <xdr:rowOff>0</xdr:rowOff>
        </xdr:from>
        <xdr:to>
          <xdr:col>19</xdr:col>
          <xdr:colOff>476250</xdr:colOff>
          <xdr:row>0</xdr:row>
          <xdr:rowOff>12700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FD7A754F-1CD4-446F-B8AD-BCB03F3828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速報出力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237;&#31080;&#25152;&#21029;&#26178;&#38291;&#21029;&#30007;&#22899;&#65288;&#24066;&#38263;&#36984;&#12539;&#24066;&#35696;&#36984;&#29992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長選・市議選 (2)"/>
      <sheetName val="tmpTJ1"/>
      <sheetName val="データシート"/>
      <sheetName val="前回投票率"/>
      <sheetName val="市長選・市議選"/>
      <sheetName val="投票速報（HP）"/>
    </sheetNames>
    <definedNames>
      <definedName name="EndExec"/>
      <definedName name="OpenFile"/>
      <definedName name="OutPDF"/>
      <definedName name="PrintExec"/>
      <definedName name="tmpTJ1Clr"/>
    </definedNames>
    <sheetDataSet>
      <sheetData sheetId="0"/>
      <sheetData sheetId="1">
        <row r="2">
          <cell r="A2">
            <v>1</v>
          </cell>
          <cell r="B2" t="str">
            <v>上高瀬幼稚園遊戯室</v>
          </cell>
          <cell r="C2">
            <v>1225</v>
          </cell>
          <cell r="D2">
            <v>1331</v>
          </cell>
          <cell r="F2">
            <v>63</v>
          </cell>
          <cell r="G2">
            <v>50</v>
          </cell>
          <cell r="I2">
            <v>112</v>
          </cell>
          <cell r="J2">
            <v>106</v>
          </cell>
          <cell r="L2">
            <v>180</v>
          </cell>
          <cell r="M2">
            <v>172</v>
          </cell>
          <cell r="O2">
            <v>247</v>
          </cell>
          <cell r="P2">
            <v>238</v>
          </cell>
          <cell r="R2">
            <v>267</v>
          </cell>
          <cell r="S2">
            <v>261</v>
          </cell>
          <cell r="U2">
            <v>311</v>
          </cell>
          <cell r="V2">
            <v>314</v>
          </cell>
          <cell r="X2">
            <v>331</v>
          </cell>
          <cell r="Y2">
            <v>333</v>
          </cell>
          <cell r="AA2">
            <v>355</v>
          </cell>
          <cell r="AB2">
            <v>361</v>
          </cell>
          <cell r="AD2">
            <v>385</v>
          </cell>
          <cell r="AE2">
            <v>398</v>
          </cell>
          <cell r="AG2">
            <v>405</v>
          </cell>
          <cell r="AH2">
            <v>416</v>
          </cell>
          <cell r="AJ2">
            <v>426</v>
          </cell>
          <cell r="AK2">
            <v>429</v>
          </cell>
          <cell r="AM2">
            <v>431</v>
          </cell>
          <cell r="AN2">
            <v>435</v>
          </cell>
          <cell r="AO2">
            <v>5</v>
          </cell>
          <cell r="AP2">
            <v>7</v>
          </cell>
          <cell r="AQ2">
            <v>172</v>
          </cell>
          <cell r="AR2">
            <v>234</v>
          </cell>
        </row>
        <row r="3">
          <cell r="A3">
            <v>2</v>
          </cell>
          <cell r="B3" t="str">
            <v>市役所西館大会議室</v>
          </cell>
          <cell r="C3">
            <v>1203</v>
          </cell>
          <cell r="D3">
            <v>1347</v>
          </cell>
          <cell r="F3">
            <v>68</v>
          </cell>
          <cell r="G3">
            <v>36</v>
          </cell>
          <cell r="I3">
            <v>118</v>
          </cell>
          <cell r="J3">
            <v>94</v>
          </cell>
          <cell r="L3">
            <v>181</v>
          </cell>
          <cell r="M3">
            <v>154</v>
          </cell>
          <cell r="O3">
            <v>236</v>
          </cell>
          <cell r="P3">
            <v>217</v>
          </cell>
          <cell r="R3">
            <v>266</v>
          </cell>
          <cell r="S3">
            <v>257</v>
          </cell>
          <cell r="U3">
            <v>296</v>
          </cell>
          <cell r="V3">
            <v>292</v>
          </cell>
          <cell r="X3">
            <v>318</v>
          </cell>
          <cell r="Y3">
            <v>321</v>
          </cell>
          <cell r="AA3">
            <v>335</v>
          </cell>
          <cell r="AB3">
            <v>342</v>
          </cell>
          <cell r="AD3">
            <v>355</v>
          </cell>
          <cell r="AE3">
            <v>361</v>
          </cell>
          <cell r="AG3">
            <v>371</v>
          </cell>
          <cell r="AH3">
            <v>380</v>
          </cell>
          <cell r="AJ3">
            <v>386</v>
          </cell>
          <cell r="AK3">
            <v>394</v>
          </cell>
          <cell r="AM3">
            <v>400</v>
          </cell>
          <cell r="AN3">
            <v>404</v>
          </cell>
          <cell r="AO3">
            <v>4</v>
          </cell>
          <cell r="AP3">
            <v>14</v>
          </cell>
          <cell r="AQ3">
            <v>189</v>
          </cell>
          <cell r="AR3">
            <v>266</v>
          </cell>
        </row>
        <row r="4">
          <cell r="A4">
            <v>3</v>
          </cell>
          <cell r="B4" t="str">
            <v>高瀬町公民館勝間分館</v>
          </cell>
          <cell r="C4">
            <v>813</v>
          </cell>
          <cell r="D4">
            <v>900</v>
          </cell>
          <cell r="F4">
            <v>31</v>
          </cell>
          <cell r="G4">
            <v>27</v>
          </cell>
          <cell r="I4">
            <v>59</v>
          </cell>
          <cell r="J4">
            <v>50</v>
          </cell>
          <cell r="L4">
            <v>101</v>
          </cell>
          <cell r="M4">
            <v>94</v>
          </cell>
          <cell r="O4">
            <v>136</v>
          </cell>
          <cell r="P4">
            <v>119</v>
          </cell>
          <cell r="R4">
            <v>163</v>
          </cell>
          <cell r="S4">
            <v>146</v>
          </cell>
          <cell r="U4">
            <v>189</v>
          </cell>
          <cell r="V4">
            <v>169</v>
          </cell>
          <cell r="X4">
            <v>217</v>
          </cell>
          <cell r="Y4">
            <v>193</v>
          </cell>
          <cell r="AA4">
            <v>224</v>
          </cell>
          <cell r="AB4">
            <v>203</v>
          </cell>
          <cell r="AD4">
            <v>233</v>
          </cell>
          <cell r="AE4">
            <v>212</v>
          </cell>
          <cell r="AG4">
            <v>245</v>
          </cell>
          <cell r="AH4">
            <v>223</v>
          </cell>
          <cell r="AJ4">
            <v>251</v>
          </cell>
          <cell r="AK4">
            <v>230</v>
          </cell>
          <cell r="AM4">
            <v>257</v>
          </cell>
          <cell r="AN4">
            <v>237</v>
          </cell>
          <cell r="AO4">
            <v>5</v>
          </cell>
          <cell r="AP4">
            <v>3</v>
          </cell>
          <cell r="AQ4">
            <v>115</v>
          </cell>
          <cell r="AR4">
            <v>156</v>
          </cell>
        </row>
        <row r="5">
          <cell r="A5">
            <v>4</v>
          </cell>
          <cell r="B5" t="str">
            <v>高瀬町公民館比地二分館</v>
          </cell>
          <cell r="C5">
            <v>816</v>
          </cell>
          <cell r="D5">
            <v>912</v>
          </cell>
          <cell r="F5">
            <v>46</v>
          </cell>
          <cell r="G5">
            <v>34</v>
          </cell>
          <cell r="I5">
            <v>108</v>
          </cell>
          <cell r="J5">
            <v>86</v>
          </cell>
          <cell r="L5">
            <v>162</v>
          </cell>
          <cell r="M5">
            <v>146</v>
          </cell>
          <cell r="O5">
            <v>201</v>
          </cell>
          <cell r="P5">
            <v>176</v>
          </cell>
          <cell r="R5">
            <v>227</v>
          </cell>
          <cell r="S5">
            <v>199</v>
          </cell>
          <cell r="U5">
            <v>245</v>
          </cell>
          <cell r="V5">
            <v>224</v>
          </cell>
          <cell r="X5">
            <v>273</v>
          </cell>
          <cell r="Y5">
            <v>246</v>
          </cell>
          <cell r="AA5">
            <v>293</v>
          </cell>
          <cell r="AB5">
            <v>265</v>
          </cell>
          <cell r="AD5">
            <v>310</v>
          </cell>
          <cell r="AE5">
            <v>284</v>
          </cell>
          <cell r="AG5">
            <v>326</v>
          </cell>
          <cell r="AH5">
            <v>298</v>
          </cell>
          <cell r="AJ5">
            <v>335</v>
          </cell>
          <cell r="AK5">
            <v>313</v>
          </cell>
          <cell r="AM5">
            <v>340</v>
          </cell>
          <cell r="AN5">
            <v>319</v>
          </cell>
          <cell r="AO5">
            <v>2</v>
          </cell>
          <cell r="AP5">
            <v>8</v>
          </cell>
          <cell r="AQ5">
            <v>109</v>
          </cell>
          <cell r="AR5">
            <v>167</v>
          </cell>
        </row>
        <row r="6">
          <cell r="A6">
            <v>5</v>
          </cell>
          <cell r="B6" t="str">
            <v>二ノ宮農業構造改善センター</v>
          </cell>
          <cell r="C6">
            <v>761</v>
          </cell>
          <cell r="D6">
            <v>831</v>
          </cell>
          <cell r="F6">
            <v>58</v>
          </cell>
          <cell r="G6">
            <v>50</v>
          </cell>
          <cell r="I6">
            <v>127</v>
          </cell>
          <cell r="J6">
            <v>114</v>
          </cell>
          <cell r="L6">
            <v>180</v>
          </cell>
          <cell r="M6">
            <v>163</v>
          </cell>
          <cell r="O6">
            <v>213</v>
          </cell>
          <cell r="P6">
            <v>208</v>
          </cell>
          <cell r="R6">
            <v>241</v>
          </cell>
          <cell r="S6">
            <v>231</v>
          </cell>
          <cell r="U6">
            <v>259</v>
          </cell>
          <cell r="V6">
            <v>257</v>
          </cell>
          <cell r="X6">
            <v>283</v>
          </cell>
          <cell r="Y6">
            <v>278</v>
          </cell>
          <cell r="AA6">
            <v>301</v>
          </cell>
          <cell r="AB6">
            <v>295</v>
          </cell>
          <cell r="AD6">
            <v>313</v>
          </cell>
          <cell r="AE6">
            <v>311</v>
          </cell>
          <cell r="AG6">
            <v>325</v>
          </cell>
          <cell r="AH6">
            <v>323</v>
          </cell>
          <cell r="AJ6">
            <v>331</v>
          </cell>
          <cell r="AK6">
            <v>327</v>
          </cell>
          <cell r="AM6">
            <v>336</v>
          </cell>
          <cell r="AN6">
            <v>340</v>
          </cell>
          <cell r="AO6">
            <v>13</v>
          </cell>
          <cell r="AP6">
            <v>8</v>
          </cell>
          <cell r="AQ6">
            <v>135</v>
          </cell>
          <cell r="AR6">
            <v>150</v>
          </cell>
        </row>
        <row r="7">
          <cell r="A7">
            <v>6</v>
          </cell>
          <cell r="B7" t="str">
            <v>麻小学校屋内運動場</v>
          </cell>
          <cell r="C7">
            <v>1078</v>
          </cell>
          <cell r="D7">
            <v>1159</v>
          </cell>
          <cell r="F7">
            <v>87</v>
          </cell>
          <cell r="G7">
            <v>60</v>
          </cell>
          <cell r="I7">
            <v>161</v>
          </cell>
          <cell r="J7">
            <v>128</v>
          </cell>
          <cell r="L7">
            <v>243</v>
          </cell>
          <cell r="M7">
            <v>227</v>
          </cell>
          <cell r="O7">
            <v>297</v>
          </cell>
          <cell r="P7">
            <v>299</v>
          </cell>
          <cell r="R7">
            <v>343</v>
          </cell>
          <cell r="S7">
            <v>352</v>
          </cell>
          <cell r="U7">
            <v>393</v>
          </cell>
          <cell r="V7">
            <v>406</v>
          </cell>
          <cell r="X7">
            <v>425</v>
          </cell>
          <cell r="Y7">
            <v>444</v>
          </cell>
          <cell r="AA7">
            <v>446</v>
          </cell>
          <cell r="AB7">
            <v>464</v>
          </cell>
          <cell r="AD7">
            <v>472</v>
          </cell>
          <cell r="AE7">
            <v>481</v>
          </cell>
          <cell r="AG7">
            <v>489</v>
          </cell>
          <cell r="AH7">
            <v>500</v>
          </cell>
          <cell r="AJ7">
            <v>503</v>
          </cell>
          <cell r="AK7">
            <v>516</v>
          </cell>
          <cell r="AM7">
            <v>512</v>
          </cell>
          <cell r="AN7">
            <v>522</v>
          </cell>
          <cell r="AO7">
            <v>5</v>
          </cell>
          <cell r="AP7">
            <v>6</v>
          </cell>
          <cell r="AQ7">
            <v>160</v>
          </cell>
          <cell r="AR7">
            <v>195</v>
          </cell>
        </row>
        <row r="8">
          <cell r="A8">
            <v>7</v>
          </cell>
          <cell r="B8" t="str">
            <v>山本庁舎2階大会議室</v>
          </cell>
          <cell r="C8">
            <v>873</v>
          </cell>
          <cell r="D8">
            <v>959</v>
          </cell>
          <cell r="F8">
            <v>32</v>
          </cell>
          <cell r="G8">
            <v>19</v>
          </cell>
          <cell r="I8">
            <v>88</v>
          </cell>
          <cell r="J8">
            <v>73</v>
          </cell>
          <cell r="L8">
            <v>137</v>
          </cell>
          <cell r="M8">
            <v>122</v>
          </cell>
          <cell r="O8">
            <v>166</v>
          </cell>
          <cell r="P8">
            <v>155</v>
          </cell>
          <cell r="R8">
            <v>188</v>
          </cell>
          <cell r="S8">
            <v>176</v>
          </cell>
          <cell r="U8">
            <v>216</v>
          </cell>
          <cell r="V8">
            <v>219</v>
          </cell>
          <cell r="X8">
            <v>236</v>
          </cell>
          <cell r="Y8">
            <v>231</v>
          </cell>
          <cell r="AA8">
            <v>255</v>
          </cell>
          <cell r="AB8">
            <v>253</v>
          </cell>
          <cell r="AD8">
            <v>276</v>
          </cell>
          <cell r="AE8">
            <v>275</v>
          </cell>
          <cell r="AG8">
            <v>295</v>
          </cell>
          <cell r="AH8">
            <v>297</v>
          </cell>
          <cell r="AJ8">
            <v>306</v>
          </cell>
          <cell r="AK8">
            <v>307</v>
          </cell>
          <cell r="AM8">
            <v>314</v>
          </cell>
          <cell r="AN8">
            <v>312</v>
          </cell>
          <cell r="AO8">
            <v>5</v>
          </cell>
          <cell r="AP8">
            <v>3</v>
          </cell>
          <cell r="AQ8">
            <v>107</v>
          </cell>
          <cell r="AR8">
            <v>137</v>
          </cell>
        </row>
        <row r="9">
          <cell r="A9">
            <v>8</v>
          </cell>
          <cell r="B9" t="str">
            <v>旧河内小学校職員室</v>
          </cell>
          <cell r="C9">
            <v>331</v>
          </cell>
          <cell r="D9">
            <v>360</v>
          </cell>
          <cell r="F9">
            <v>26</v>
          </cell>
          <cell r="G9">
            <v>17</v>
          </cell>
          <cell r="I9">
            <v>48</v>
          </cell>
          <cell r="J9">
            <v>48</v>
          </cell>
          <cell r="L9">
            <v>72</v>
          </cell>
          <cell r="M9">
            <v>68</v>
          </cell>
          <cell r="O9">
            <v>85</v>
          </cell>
          <cell r="P9">
            <v>84</v>
          </cell>
          <cell r="R9">
            <v>92</v>
          </cell>
          <cell r="S9">
            <v>98</v>
          </cell>
          <cell r="U9">
            <v>108</v>
          </cell>
          <cell r="V9">
            <v>112</v>
          </cell>
          <cell r="X9">
            <v>124</v>
          </cell>
          <cell r="Y9">
            <v>124</v>
          </cell>
          <cell r="AA9">
            <v>131</v>
          </cell>
          <cell r="AB9">
            <v>133</v>
          </cell>
          <cell r="AD9">
            <v>133</v>
          </cell>
          <cell r="AE9">
            <v>140</v>
          </cell>
          <cell r="AG9">
            <v>138</v>
          </cell>
          <cell r="AH9">
            <v>145</v>
          </cell>
          <cell r="AJ9">
            <v>141</v>
          </cell>
          <cell r="AK9">
            <v>149</v>
          </cell>
          <cell r="AM9">
            <v>145</v>
          </cell>
          <cell r="AN9">
            <v>150</v>
          </cell>
          <cell r="AO9">
            <v>0</v>
          </cell>
          <cell r="AP9">
            <v>3</v>
          </cell>
          <cell r="AQ9">
            <v>47</v>
          </cell>
          <cell r="AR9">
            <v>51</v>
          </cell>
        </row>
        <row r="10">
          <cell r="A10">
            <v>9</v>
          </cell>
          <cell r="B10" t="str">
            <v>山本町財田大野農業構造改善センター</v>
          </cell>
          <cell r="C10">
            <v>904</v>
          </cell>
          <cell r="D10">
            <v>969</v>
          </cell>
          <cell r="F10">
            <v>62</v>
          </cell>
          <cell r="G10">
            <v>41</v>
          </cell>
          <cell r="I10">
            <v>104</v>
          </cell>
          <cell r="J10">
            <v>99</v>
          </cell>
          <cell r="L10">
            <v>162</v>
          </cell>
          <cell r="M10">
            <v>173</v>
          </cell>
          <cell r="O10">
            <v>209</v>
          </cell>
          <cell r="P10">
            <v>220</v>
          </cell>
          <cell r="R10">
            <v>252</v>
          </cell>
          <cell r="S10">
            <v>255</v>
          </cell>
          <cell r="U10">
            <v>283</v>
          </cell>
          <cell r="V10">
            <v>300</v>
          </cell>
          <cell r="X10">
            <v>297</v>
          </cell>
          <cell r="Y10">
            <v>322</v>
          </cell>
          <cell r="AA10">
            <v>314</v>
          </cell>
          <cell r="AB10">
            <v>340</v>
          </cell>
          <cell r="AD10">
            <v>337</v>
          </cell>
          <cell r="AE10">
            <v>363</v>
          </cell>
          <cell r="AG10">
            <v>348</v>
          </cell>
          <cell r="AH10">
            <v>377</v>
          </cell>
          <cell r="AJ10">
            <v>361</v>
          </cell>
          <cell r="AK10">
            <v>391</v>
          </cell>
          <cell r="AM10">
            <v>365</v>
          </cell>
          <cell r="AN10">
            <v>394</v>
          </cell>
          <cell r="AO10">
            <v>2</v>
          </cell>
          <cell r="AP10">
            <v>3</v>
          </cell>
          <cell r="AQ10">
            <v>135</v>
          </cell>
          <cell r="AR10">
            <v>158</v>
          </cell>
        </row>
        <row r="11">
          <cell r="A11">
            <v>10</v>
          </cell>
          <cell r="B11" t="str">
            <v>山本町神田定住促進センター</v>
          </cell>
          <cell r="C11">
            <v>517</v>
          </cell>
          <cell r="D11">
            <v>556</v>
          </cell>
          <cell r="F11">
            <v>46</v>
          </cell>
          <cell r="G11">
            <v>38</v>
          </cell>
          <cell r="I11">
            <v>82</v>
          </cell>
          <cell r="J11">
            <v>78</v>
          </cell>
          <cell r="L11">
            <v>125</v>
          </cell>
          <cell r="M11">
            <v>116</v>
          </cell>
          <cell r="O11">
            <v>149</v>
          </cell>
          <cell r="P11">
            <v>141</v>
          </cell>
          <cell r="R11">
            <v>162</v>
          </cell>
          <cell r="S11">
            <v>165</v>
          </cell>
          <cell r="U11">
            <v>180</v>
          </cell>
          <cell r="V11">
            <v>181</v>
          </cell>
          <cell r="X11">
            <v>199</v>
          </cell>
          <cell r="Y11">
            <v>196</v>
          </cell>
          <cell r="AA11">
            <v>212</v>
          </cell>
          <cell r="AB11">
            <v>213</v>
          </cell>
          <cell r="AD11">
            <v>222</v>
          </cell>
          <cell r="AE11">
            <v>221</v>
          </cell>
          <cell r="AG11">
            <v>235</v>
          </cell>
          <cell r="AH11">
            <v>229</v>
          </cell>
          <cell r="AJ11">
            <v>243</v>
          </cell>
          <cell r="AK11">
            <v>235</v>
          </cell>
          <cell r="AM11">
            <v>245</v>
          </cell>
          <cell r="AN11">
            <v>237</v>
          </cell>
          <cell r="AO11">
            <v>3</v>
          </cell>
          <cell r="AP11">
            <v>2</v>
          </cell>
          <cell r="AQ11">
            <v>60</v>
          </cell>
          <cell r="AR11">
            <v>79</v>
          </cell>
        </row>
        <row r="12">
          <cell r="A12">
            <v>11</v>
          </cell>
          <cell r="B12" t="str">
            <v>三野町公民館大見分館</v>
          </cell>
          <cell r="C12">
            <v>1283</v>
          </cell>
          <cell r="D12">
            <v>1411</v>
          </cell>
          <cell r="F12">
            <v>90</v>
          </cell>
          <cell r="G12">
            <v>72</v>
          </cell>
          <cell r="I12">
            <v>195</v>
          </cell>
          <cell r="J12">
            <v>183</v>
          </cell>
          <cell r="L12">
            <v>292</v>
          </cell>
          <cell r="M12">
            <v>277</v>
          </cell>
          <cell r="O12">
            <v>340</v>
          </cell>
          <cell r="P12">
            <v>344</v>
          </cell>
          <cell r="R12">
            <v>396</v>
          </cell>
          <cell r="S12">
            <v>391</v>
          </cell>
          <cell r="U12">
            <v>438</v>
          </cell>
          <cell r="V12">
            <v>442</v>
          </cell>
          <cell r="X12">
            <v>478</v>
          </cell>
          <cell r="Y12">
            <v>493</v>
          </cell>
          <cell r="AA12">
            <v>509</v>
          </cell>
          <cell r="AB12">
            <v>534</v>
          </cell>
          <cell r="AD12">
            <v>535</v>
          </cell>
          <cell r="AE12">
            <v>559</v>
          </cell>
          <cell r="AG12">
            <v>564</v>
          </cell>
          <cell r="AH12">
            <v>585</v>
          </cell>
          <cell r="AJ12">
            <v>580</v>
          </cell>
          <cell r="AK12">
            <v>605</v>
          </cell>
          <cell r="AM12">
            <v>586</v>
          </cell>
          <cell r="AN12">
            <v>615</v>
          </cell>
          <cell r="AO12">
            <v>6</v>
          </cell>
          <cell r="AP12">
            <v>8</v>
          </cell>
          <cell r="AQ12">
            <v>177</v>
          </cell>
          <cell r="AR12">
            <v>204</v>
          </cell>
        </row>
        <row r="13">
          <cell r="A13">
            <v>12</v>
          </cell>
          <cell r="B13" t="str">
            <v>三野町生涯学習センター</v>
          </cell>
          <cell r="C13">
            <v>1287</v>
          </cell>
          <cell r="D13">
            <v>1392</v>
          </cell>
          <cell r="F13">
            <v>60</v>
          </cell>
          <cell r="G13">
            <v>50</v>
          </cell>
          <cell r="I13">
            <v>128</v>
          </cell>
          <cell r="J13">
            <v>130</v>
          </cell>
          <cell r="L13">
            <v>206</v>
          </cell>
          <cell r="M13">
            <v>211</v>
          </cell>
          <cell r="O13">
            <v>277</v>
          </cell>
          <cell r="P13">
            <v>291</v>
          </cell>
          <cell r="R13">
            <v>313</v>
          </cell>
          <cell r="S13">
            <v>326</v>
          </cell>
          <cell r="U13">
            <v>367</v>
          </cell>
          <cell r="V13">
            <v>386</v>
          </cell>
          <cell r="X13">
            <v>388</v>
          </cell>
          <cell r="Y13">
            <v>409</v>
          </cell>
          <cell r="AA13">
            <v>441</v>
          </cell>
          <cell r="AB13">
            <v>455</v>
          </cell>
          <cell r="AD13">
            <v>467</v>
          </cell>
          <cell r="AE13">
            <v>490</v>
          </cell>
          <cell r="AG13">
            <v>484</v>
          </cell>
          <cell r="AH13">
            <v>521</v>
          </cell>
          <cell r="AJ13">
            <v>500</v>
          </cell>
          <cell r="AK13">
            <v>535</v>
          </cell>
          <cell r="AM13">
            <v>505</v>
          </cell>
          <cell r="AN13">
            <v>544</v>
          </cell>
          <cell r="AO13">
            <v>4</v>
          </cell>
          <cell r="AP13">
            <v>10</v>
          </cell>
          <cell r="AQ13">
            <v>148</v>
          </cell>
          <cell r="AR13">
            <v>202</v>
          </cell>
        </row>
        <row r="14">
          <cell r="A14">
            <v>13</v>
          </cell>
          <cell r="B14" t="str">
            <v>三野町公民館吉津分館</v>
          </cell>
          <cell r="C14">
            <v>1078</v>
          </cell>
          <cell r="D14">
            <v>1186</v>
          </cell>
          <cell r="F14">
            <v>58</v>
          </cell>
          <cell r="G14">
            <v>39</v>
          </cell>
          <cell r="I14">
            <v>143</v>
          </cell>
          <cell r="J14">
            <v>126</v>
          </cell>
          <cell r="L14">
            <v>239</v>
          </cell>
          <cell r="M14">
            <v>236</v>
          </cell>
          <cell r="O14">
            <v>291</v>
          </cell>
          <cell r="P14">
            <v>303</v>
          </cell>
          <cell r="R14">
            <v>344</v>
          </cell>
          <cell r="S14">
            <v>357</v>
          </cell>
          <cell r="U14">
            <v>392</v>
          </cell>
          <cell r="V14">
            <v>410</v>
          </cell>
          <cell r="X14">
            <v>431</v>
          </cell>
          <cell r="Y14">
            <v>453</v>
          </cell>
          <cell r="AA14">
            <v>454</v>
          </cell>
          <cell r="AB14">
            <v>472</v>
          </cell>
          <cell r="AD14">
            <v>477</v>
          </cell>
          <cell r="AE14">
            <v>500</v>
          </cell>
          <cell r="AG14">
            <v>504</v>
          </cell>
          <cell r="AH14">
            <v>531</v>
          </cell>
          <cell r="AJ14">
            <v>523</v>
          </cell>
          <cell r="AK14">
            <v>545</v>
          </cell>
          <cell r="AM14">
            <v>533</v>
          </cell>
          <cell r="AN14">
            <v>554</v>
          </cell>
          <cell r="AO14">
            <v>5</v>
          </cell>
          <cell r="AP14">
            <v>4</v>
          </cell>
          <cell r="AQ14">
            <v>134</v>
          </cell>
          <cell r="AR14">
            <v>165</v>
          </cell>
        </row>
        <row r="15">
          <cell r="A15">
            <v>14</v>
          </cell>
          <cell r="B15" t="str">
            <v>桑山小学校屋内運動場</v>
          </cell>
          <cell r="C15">
            <v>1042</v>
          </cell>
          <cell r="D15">
            <v>1170</v>
          </cell>
          <cell r="F15">
            <v>58</v>
          </cell>
          <cell r="G15">
            <v>50</v>
          </cell>
          <cell r="I15">
            <v>130</v>
          </cell>
          <cell r="J15">
            <v>141</v>
          </cell>
          <cell r="L15">
            <v>221</v>
          </cell>
          <cell r="M15">
            <v>243</v>
          </cell>
          <cell r="O15">
            <v>281</v>
          </cell>
          <cell r="P15">
            <v>301</v>
          </cell>
          <cell r="R15">
            <v>314</v>
          </cell>
          <cell r="S15">
            <v>345</v>
          </cell>
          <cell r="U15">
            <v>357</v>
          </cell>
          <cell r="V15">
            <v>385</v>
          </cell>
          <cell r="X15">
            <v>393</v>
          </cell>
          <cell r="Y15">
            <v>420</v>
          </cell>
          <cell r="AA15">
            <v>424</v>
          </cell>
          <cell r="AB15">
            <v>452</v>
          </cell>
          <cell r="AD15">
            <v>461</v>
          </cell>
          <cell r="AE15">
            <v>488</v>
          </cell>
          <cell r="AG15">
            <v>488</v>
          </cell>
          <cell r="AH15">
            <v>527</v>
          </cell>
          <cell r="AJ15">
            <v>505</v>
          </cell>
          <cell r="AK15">
            <v>541</v>
          </cell>
          <cell r="AM15">
            <v>510</v>
          </cell>
          <cell r="AN15">
            <v>546</v>
          </cell>
          <cell r="AO15">
            <v>4</v>
          </cell>
          <cell r="AP15">
            <v>9</v>
          </cell>
          <cell r="AQ15">
            <v>103</v>
          </cell>
          <cell r="AR15">
            <v>128</v>
          </cell>
        </row>
        <row r="16">
          <cell r="A16">
            <v>15</v>
          </cell>
          <cell r="B16" t="str">
            <v>豊中町公民館比地大分館</v>
          </cell>
          <cell r="C16">
            <v>700</v>
          </cell>
          <cell r="D16">
            <v>750</v>
          </cell>
          <cell r="F16">
            <v>30</v>
          </cell>
          <cell r="G16">
            <v>22</v>
          </cell>
          <cell r="I16">
            <v>79</v>
          </cell>
          <cell r="J16">
            <v>63</v>
          </cell>
          <cell r="L16">
            <v>130</v>
          </cell>
          <cell r="M16">
            <v>104</v>
          </cell>
          <cell r="O16">
            <v>153</v>
          </cell>
          <cell r="P16">
            <v>131</v>
          </cell>
          <cell r="R16">
            <v>172</v>
          </cell>
          <cell r="S16">
            <v>155</v>
          </cell>
          <cell r="U16">
            <v>198</v>
          </cell>
          <cell r="V16">
            <v>190</v>
          </cell>
          <cell r="X16">
            <v>215</v>
          </cell>
          <cell r="Y16">
            <v>214</v>
          </cell>
          <cell r="AA16">
            <v>233</v>
          </cell>
          <cell r="AB16">
            <v>232</v>
          </cell>
          <cell r="AD16">
            <v>250</v>
          </cell>
          <cell r="AE16">
            <v>249</v>
          </cell>
          <cell r="AG16">
            <v>269</v>
          </cell>
          <cell r="AH16">
            <v>263</v>
          </cell>
          <cell r="AJ16">
            <v>280</v>
          </cell>
          <cell r="AK16">
            <v>279</v>
          </cell>
          <cell r="AM16">
            <v>280</v>
          </cell>
          <cell r="AN16">
            <v>281</v>
          </cell>
          <cell r="AO16">
            <v>3</v>
          </cell>
          <cell r="AP16">
            <v>0</v>
          </cell>
          <cell r="AQ16">
            <v>82</v>
          </cell>
          <cell r="AR16">
            <v>102</v>
          </cell>
        </row>
        <row r="17">
          <cell r="A17">
            <v>16</v>
          </cell>
          <cell r="B17" t="str">
            <v>豊中町公民館笠田分館</v>
          </cell>
          <cell r="C17">
            <v>964</v>
          </cell>
          <cell r="D17">
            <v>1015</v>
          </cell>
          <cell r="F17">
            <v>36</v>
          </cell>
          <cell r="G17">
            <v>29</v>
          </cell>
          <cell r="I17">
            <v>84</v>
          </cell>
          <cell r="J17">
            <v>71</v>
          </cell>
          <cell r="L17">
            <v>134</v>
          </cell>
          <cell r="M17">
            <v>128</v>
          </cell>
          <cell r="O17">
            <v>179</v>
          </cell>
          <cell r="P17">
            <v>175</v>
          </cell>
          <cell r="R17">
            <v>221</v>
          </cell>
          <cell r="S17">
            <v>207</v>
          </cell>
          <cell r="U17">
            <v>250</v>
          </cell>
          <cell r="V17">
            <v>244</v>
          </cell>
          <cell r="X17">
            <v>274</v>
          </cell>
          <cell r="Y17">
            <v>275</v>
          </cell>
          <cell r="AA17">
            <v>289</v>
          </cell>
          <cell r="AB17">
            <v>296</v>
          </cell>
          <cell r="AD17">
            <v>310</v>
          </cell>
          <cell r="AE17">
            <v>314</v>
          </cell>
          <cell r="AG17">
            <v>327</v>
          </cell>
          <cell r="AH17">
            <v>332</v>
          </cell>
          <cell r="AJ17">
            <v>339</v>
          </cell>
          <cell r="AK17">
            <v>343</v>
          </cell>
          <cell r="AM17">
            <v>344</v>
          </cell>
          <cell r="AN17">
            <v>345</v>
          </cell>
          <cell r="AO17">
            <v>5</v>
          </cell>
          <cell r="AP17">
            <v>7</v>
          </cell>
          <cell r="AQ17">
            <v>91</v>
          </cell>
          <cell r="AR17">
            <v>122</v>
          </cell>
        </row>
        <row r="18">
          <cell r="A18">
            <v>17</v>
          </cell>
          <cell r="B18" t="str">
            <v>上高野文化センター会議室</v>
          </cell>
          <cell r="C18">
            <v>838</v>
          </cell>
          <cell r="D18">
            <v>848</v>
          </cell>
          <cell r="F18">
            <v>54</v>
          </cell>
          <cell r="G18">
            <v>35</v>
          </cell>
          <cell r="I18">
            <v>100</v>
          </cell>
          <cell r="J18">
            <v>73</v>
          </cell>
          <cell r="L18">
            <v>145</v>
          </cell>
          <cell r="M18">
            <v>122</v>
          </cell>
          <cell r="O18">
            <v>188</v>
          </cell>
          <cell r="P18">
            <v>160</v>
          </cell>
          <cell r="R18">
            <v>214</v>
          </cell>
          <cell r="S18">
            <v>184</v>
          </cell>
          <cell r="U18">
            <v>244</v>
          </cell>
          <cell r="V18">
            <v>221</v>
          </cell>
          <cell r="X18">
            <v>256</v>
          </cell>
          <cell r="Y18">
            <v>238</v>
          </cell>
          <cell r="AA18">
            <v>280</v>
          </cell>
          <cell r="AB18">
            <v>254</v>
          </cell>
          <cell r="AD18">
            <v>301</v>
          </cell>
          <cell r="AE18">
            <v>272</v>
          </cell>
          <cell r="AG18">
            <v>325</v>
          </cell>
          <cell r="AH18">
            <v>300</v>
          </cell>
          <cell r="AJ18">
            <v>333</v>
          </cell>
          <cell r="AK18">
            <v>309</v>
          </cell>
          <cell r="AM18">
            <v>336</v>
          </cell>
          <cell r="AN18">
            <v>316</v>
          </cell>
          <cell r="AO18">
            <v>3</v>
          </cell>
          <cell r="AP18">
            <v>3</v>
          </cell>
          <cell r="AQ18">
            <v>95</v>
          </cell>
          <cell r="AR18">
            <v>93</v>
          </cell>
        </row>
        <row r="19">
          <cell r="A19">
            <v>18</v>
          </cell>
          <cell r="B19" t="str">
            <v>豊中町農村環境改善センター研修室</v>
          </cell>
          <cell r="C19">
            <v>951</v>
          </cell>
          <cell r="D19">
            <v>1026</v>
          </cell>
          <cell r="F19">
            <v>40</v>
          </cell>
          <cell r="G19">
            <v>30</v>
          </cell>
          <cell r="I19">
            <v>90</v>
          </cell>
          <cell r="J19">
            <v>70</v>
          </cell>
          <cell r="L19">
            <v>150</v>
          </cell>
          <cell r="M19">
            <v>130</v>
          </cell>
          <cell r="O19">
            <v>180</v>
          </cell>
          <cell r="P19">
            <v>160</v>
          </cell>
          <cell r="R19">
            <v>200</v>
          </cell>
          <cell r="S19">
            <v>190</v>
          </cell>
          <cell r="U19">
            <v>230</v>
          </cell>
          <cell r="V19">
            <v>220</v>
          </cell>
          <cell r="X19">
            <v>260</v>
          </cell>
          <cell r="Y19">
            <v>250</v>
          </cell>
          <cell r="AA19">
            <v>280</v>
          </cell>
          <cell r="AB19">
            <v>280</v>
          </cell>
          <cell r="AD19">
            <v>310</v>
          </cell>
          <cell r="AE19">
            <v>300</v>
          </cell>
          <cell r="AG19">
            <v>320</v>
          </cell>
          <cell r="AH19">
            <v>320</v>
          </cell>
          <cell r="AJ19">
            <v>330</v>
          </cell>
          <cell r="AK19">
            <v>330</v>
          </cell>
          <cell r="AM19">
            <v>343</v>
          </cell>
          <cell r="AN19">
            <v>347</v>
          </cell>
          <cell r="AO19">
            <v>16</v>
          </cell>
          <cell r="AP19">
            <v>12</v>
          </cell>
          <cell r="AQ19">
            <v>89</v>
          </cell>
          <cell r="AR19">
            <v>113</v>
          </cell>
        </row>
        <row r="20">
          <cell r="A20">
            <v>19</v>
          </cell>
          <cell r="B20" t="str">
            <v>詫間町松崎コミュニティセンター</v>
          </cell>
          <cell r="C20">
            <v>1159</v>
          </cell>
          <cell r="D20">
            <v>1337</v>
          </cell>
          <cell r="F20">
            <v>60</v>
          </cell>
          <cell r="G20">
            <v>45</v>
          </cell>
          <cell r="I20">
            <v>126</v>
          </cell>
          <cell r="J20">
            <v>119</v>
          </cell>
          <cell r="L20">
            <v>193</v>
          </cell>
          <cell r="M20">
            <v>192</v>
          </cell>
          <cell r="O20">
            <v>246</v>
          </cell>
          <cell r="P20">
            <v>242</v>
          </cell>
          <cell r="R20">
            <v>278</v>
          </cell>
          <cell r="S20">
            <v>281</v>
          </cell>
          <cell r="U20">
            <v>314</v>
          </cell>
          <cell r="V20">
            <v>327</v>
          </cell>
          <cell r="X20">
            <v>349</v>
          </cell>
          <cell r="Y20">
            <v>369</v>
          </cell>
          <cell r="AA20">
            <v>375</v>
          </cell>
          <cell r="AB20">
            <v>398</v>
          </cell>
          <cell r="AD20">
            <v>395</v>
          </cell>
          <cell r="AE20">
            <v>424</v>
          </cell>
          <cell r="AG20">
            <v>419</v>
          </cell>
          <cell r="AH20">
            <v>450</v>
          </cell>
          <cell r="AJ20">
            <v>431</v>
          </cell>
          <cell r="AK20">
            <v>458</v>
          </cell>
          <cell r="AM20">
            <v>438</v>
          </cell>
          <cell r="AN20">
            <v>462</v>
          </cell>
          <cell r="AO20">
            <v>6</v>
          </cell>
          <cell r="AP20">
            <v>3</v>
          </cell>
          <cell r="AQ20">
            <v>164</v>
          </cell>
          <cell r="AR20">
            <v>264</v>
          </cell>
        </row>
        <row r="21">
          <cell r="A21">
            <v>20</v>
          </cell>
          <cell r="B21" t="str">
            <v>詫間ふれあい交流館</v>
          </cell>
          <cell r="C21">
            <v>1114</v>
          </cell>
          <cell r="D21">
            <v>1268</v>
          </cell>
          <cell r="F21">
            <v>54</v>
          </cell>
          <cell r="G21">
            <v>30</v>
          </cell>
          <cell r="I21">
            <v>104</v>
          </cell>
          <cell r="J21">
            <v>81</v>
          </cell>
          <cell r="L21">
            <v>168</v>
          </cell>
          <cell r="M21">
            <v>178</v>
          </cell>
          <cell r="O21">
            <v>214</v>
          </cell>
          <cell r="P21">
            <v>233</v>
          </cell>
          <cell r="R21">
            <v>248</v>
          </cell>
          <cell r="S21">
            <v>267</v>
          </cell>
          <cell r="U21">
            <v>276</v>
          </cell>
          <cell r="V21">
            <v>310</v>
          </cell>
          <cell r="X21">
            <v>297</v>
          </cell>
          <cell r="Y21">
            <v>355</v>
          </cell>
          <cell r="AA21">
            <v>318</v>
          </cell>
          <cell r="AB21">
            <v>378</v>
          </cell>
          <cell r="AD21">
            <v>332</v>
          </cell>
          <cell r="AE21">
            <v>396</v>
          </cell>
          <cell r="AG21">
            <v>348</v>
          </cell>
          <cell r="AH21">
            <v>425</v>
          </cell>
          <cell r="AJ21">
            <v>363</v>
          </cell>
          <cell r="AK21">
            <v>445</v>
          </cell>
          <cell r="AM21">
            <v>371</v>
          </cell>
          <cell r="AN21">
            <v>460</v>
          </cell>
          <cell r="AO21">
            <v>3</v>
          </cell>
          <cell r="AP21">
            <v>6</v>
          </cell>
          <cell r="AQ21">
            <v>170</v>
          </cell>
          <cell r="AR21">
            <v>213</v>
          </cell>
        </row>
        <row r="22">
          <cell r="A22">
            <v>21</v>
          </cell>
          <cell r="B22" t="str">
            <v>詫間町体育センター</v>
          </cell>
          <cell r="C22">
            <v>979</v>
          </cell>
          <cell r="D22">
            <v>1095</v>
          </cell>
          <cell r="F22">
            <v>39</v>
          </cell>
          <cell r="G22">
            <v>23</v>
          </cell>
          <cell r="I22">
            <v>89</v>
          </cell>
          <cell r="J22">
            <v>82</v>
          </cell>
          <cell r="L22">
            <v>155</v>
          </cell>
          <cell r="M22">
            <v>145</v>
          </cell>
          <cell r="O22">
            <v>200</v>
          </cell>
          <cell r="P22">
            <v>190</v>
          </cell>
          <cell r="R22">
            <v>238</v>
          </cell>
          <cell r="S22">
            <v>228</v>
          </cell>
          <cell r="U22">
            <v>266</v>
          </cell>
          <cell r="V22">
            <v>265</v>
          </cell>
          <cell r="X22">
            <v>295</v>
          </cell>
          <cell r="Y22">
            <v>299</v>
          </cell>
          <cell r="AA22">
            <v>312</v>
          </cell>
          <cell r="AB22">
            <v>321</v>
          </cell>
          <cell r="AD22">
            <v>330</v>
          </cell>
          <cell r="AE22">
            <v>344</v>
          </cell>
          <cell r="AG22">
            <v>352</v>
          </cell>
          <cell r="AH22">
            <v>367</v>
          </cell>
          <cell r="AJ22">
            <v>363</v>
          </cell>
          <cell r="AK22">
            <v>383</v>
          </cell>
          <cell r="AM22">
            <v>368</v>
          </cell>
          <cell r="AN22">
            <v>390</v>
          </cell>
          <cell r="AO22">
            <v>5</v>
          </cell>
          <cell r="AP22">
            <v>1</v>
          </cell>
          <cell r="AQ22">
            <v>120</v>
          </cell>
          <cell r="AR22">
            <v>173</v>
          </cell>
        </row>
        <row r="23">
          <cell r="A23">
            <v>22</v>
          </cell>
          <cell r="B23" t="str">
            <v>須田保育所遊戯室</v>
          </cell>
          <cell r="C23">
            <v>921</v>
          </cell>
          <cell r="D23">
            <v>904</v>
          </cell>
          <cell r="F23">
            <v>46</v>
          </cell>
          <cell r="G23">
            <v>29</v>
          </cell>
          <cell r="I23">
            <v>86</v>
          </cell>
          <cell r="J23">
            <v>81</v>
          </cell>
          <cell r="L23">
            <v>136</v>
          </cell>
          <cell r="M23">
            <v>130</v>
          </cell>
          <cell r="O23">
            <v>174</v>
          </cell>
          <cell r="P23">
            <v>168</v>
          </cell>
          <cell r="R23">
            <v>195</v>
          </cell>
          <cell r="S23">
            <v>193</v>
          </cell>
          <cell r="U23">
            <v>218</v>
          </cell>
          <cell r="V23">
            <v>219</v>
          </cell>
          <cell r="X23">
            <v>242</v>
          </cell>
          <cell r="Y23">
            <v>245</v>
          </cell>
          <cell r="AA23">
            <v>259</v>
          </cell>
          <cell r="AB23">
            <v>256</v>
          </cell>
          <cell r="AD23">
            <v>276</v>
          </cell>
          <cell r="AE23">
            <v>274</v>
          </cell>
          <cell r="AG23">
            <v>292</v>
          </cell>
          <cell r="AH23">
            <v>289</v>
          </cell>
          <cell r="AJ23">
            <v>300</v>
          </cell>
          <cell r="AK23">
            <v>295</v>
          </cell>
          <cell r="AM23">
            <v>306</v>
          </cell>
          <cell r="AN23">
            <v>301</v>
          </cell>
          <cell r="AO23">
            <v>1</v>
          </cell>
          <cell r="AP23">
            <v>5</v>
          </cell>
          <cell r="AQ23">
            <v>131</v>
          </cell>
          <cell r="AR23">
            <v>172</v>
          </cell>
        </row>
        <row r="24">
          <cell r="A24">
            <v>23</v>
          </cell>
          <cell r="B24" t="str">
            <v>詫間町大浜老人いこいの家</v>
          </cell>
          <cell r="C24">
            <v>555</v>
          </cell>
          <cell r="D24">
            <v>632</v>
          </cell>
          <cell r="F24">
            <v>34</v>
          </cell>
          <cell r="G24">
            <v>35</v>
          </cell>
          <cell r="I24">
            <v>71</v>
          </cell>
          <cell r="J24">
            <v>71</v>
          </cell>
          <cell r="L24">
            <v>99</v>
          </cell>
          <cell r="M24">
            <v>111</v>
          </cell>
          <cell r="O24">
            <v>124</v>
          </cell>
          <cell r="P24">
            <v>139</v>
          </cell>
          <cell r="R24">
            <v>137</v>
          </cell>
          <cell r="S24">
            <v>152</v>
          </cell>
          <cell r="U24">
            <v>149</v>
          </cell>
          <cell r="V24">
            <v>171</v>
          </cell>
          <cell r="X24">
            <v>160</v>
          </cell>
          <cell r="Y24">
            <v>187</v>
          </cell>
          <cell r="AA24">
            <v>175</v>
          </cell>
          <cell r="AB24">
            <v>200</v>
          </cell>
          <cell r="AD24">
            <v>184</v>
          </cell>
          <cell r="AE24">
            <v>211</v>
          </cell>
          <cell r="AG24">
            <v>197</v>
          </cell>
          <cell r="AH24">
            <v>218</v>
          </cell>
          <cell r="AJ24">
            <v>202</v>
          </cell>
          <cell r="AK24">
            <v>222</v>
          </cell>
          <cell r="AM24">
            <v>206</v>
          </cell>
          <cell r="AN24">
            <v>223</v>
          </cell>
          <cell r="AO24">
            <v>3</v>
          </cell>
          <cell r="AP24">
            <v>5</v>
          </cell>
          <cell r="AQ24">
            <v>69</v>
          </cell>
          <cell r="AR24">
            <v>90</v>
          </cell>
        </row>
        <row r="25">
          <cell r="A25">
            <v>24</v>
          </cell>
          <cell r="B25" t="str">
            <v>生里会館</v>
          </cell>
          <cell r="C25">
            <v>292</v>
          </cell>
          <cell r="D25">
            <v>300</v>
          </cell>
          <cell r="F25">
            <v>15</v>
          </cell>
          <cell r="G25">
            <v>20</v>
          </cell>
          <cell r="I25">
            <v>42</v>
          </cell>
          <cell r="J25">
            <v>51</v>
          </cell>
          <cell r="L25">
            <v>59</v>
          </cell>
          <cell r="M25">
            <v>66</v>
          </cell>
          <cell r="O25">
            <v>72</v>
          </cell>
          <cell r="P25">
            <v>82</v>
          </cell>
          <cell r="R25">
            <v>82</v>
          </cell>
          <cell r="S25">
            <v>93</v>
          </cell>
          <cell r="U25">
            <v>91</v>
          </cell>
          <cell r="V25">
            <v>99</v>
          </cell>
          <cell r="X25">
            <v>97</v>
          </cell>
          <cell r="Y25">
            <v>105</v>
          </cell>
          <cell r="AA25">
            <v>102</v>
          </cell>
          <cell r="AB25">
            <v>108</v>
          </cell>
          <cell r="AD25">
            <v>104</v>
          </cell>
          <cell r="AE25">
            <v>109</v>
          </cell>
          <cell r="AG25">
            <v>108</v>
          </cell>
          <cell r="AH25">
            <v>113</v>
          </cell>
          <cell r="AJ25">
            <v>111</v>
          </cell>
          <cell r="AK25">
            <v>117</v>
          </cell>
          <cell r="AM25">
            <v>113</v>
          </cell>
          <cell r="AN25">
            <v>118</v>
          </cell>
          <cell r="AO25">
            <v>2</v>
          </cell>
          <cell r="AP25">
            <v>4</v>
          </cell>
          <cell r="AQ25">
            <v>41</v>
          </cell>
          <cell r="AR25">
            <v>40</v>
          </cell>
        </row>
        <row r="26">
          <cell r="A26">
            <v>25</v>
          </cell>
          <cell r="B26" t="str">
            <v>粟島開発総合センター</v>
          </cell>
          <cell r="C26">
            <v>72</v>
          </cell>
          <cell r="D26">
            <v>99</v>
          </cell>
          <cell r="F26">
            <v>12</v>
          </cell>
          <cell r="G26">
            <v>5</v>
          </cell>
          <cell r="I26">
            <v>24</v>
          </cell>
          <cell r="J26">
            <v>24</v>
          </cell>
          <cell r="L26">
            <v>31</v>
          </cell>
          <cell r="M26">
            <v>32</v>
          </cell>
          <cell r="O26">
            <v>34</v>
          </cell>
          <cell r="P26">
            <v>39</v>
          </cell>
          <cell r="R26">
            <v>36</v>
          </cell>
          <cell r="S26">
            <v>40</v>
          </cell>
          <cell r="U26">
            <v>38</v>
          </cell>
          <cell r="V26">
            <v>41</v>
          </cell>
          <cell r="X26">
            <v>42</v>
          </cell>
          <cell r="Y26">
            <v>41</v>
          </cell>
          <cell r="AA26">
            <v>42</v>
          </cell>
          <cell r="AB26">
            <v>42</v>
          </cell>
          <cell r="AD26">
            <v>42</v>
          </cell>
          <cell r="AE26">
            <v>43</v>
          </cell>
          <cell r="AG26">
            <v>43</v>
          </cell>
          <cell r="AH26">
            <v>44</v>
          </cell>
          <cell r="AJ26">
            <v>43</v>
          </cell>
          <cell r="AK26">
            <v>44</v>
          </cell>
          <cell r="AM26">
            <v>43</v>
          </cell>
          <cell r="AN26">
            <v>44</v>
          </cell>
          <cell r="AO26">
            <v>0</v>
          </cell>
          <cell r="AP26">
            <v>2</v>
          </cell>
          <cell r="AQ26">
            <v>1</v>
          </cell>
          <cell r="AR26">
            <v>4</v>
          </cell>
        </row>
        <row r="27">
          <cell r="A27">
            <v>26</v>
          </cell>
          <cell r="B27" t="str">
            <v>詫間町志々島老人いこいの家</v>
          </cell>
          <cell r="C27">
            <v>15</v>
          </cell>
          <cell r="D27">
            <v>9</v>
          </cell>
          <cell r="F27">
            <v>0</v>
          </cell>
          <cell r="G27">
            <v>2</v>
          </cell>
          <cell r="I27">
            <v>0</v>
          </cell>
          <cell r="J27">
            <v>3</v>
          </cell>
          <cell r="L27">
            <v>2</v>
          </cell>
          <cell r="M27">
            <v>4</v>
          </cell>
          <cell r="O27">
            <v>4</v>
          </cell>
          <cell r="P27">
            <v>5</v>
          </cell>
          <cell r="R27">
            <v>5</v>
          </cell>
          <cell r="S27">
            <v>5</v>
          </cell>
          <cell r="U27">
            <v>5</v>
          </cell>
          <cell r="V27">
            <v>7</v>
          </cell>
          <cell r="X27">
            <v>6</v>
          </cell>
          <cell r="Y27">
            <v>7</v>
          </cell>
          <cell r="AA27">
            <v>6</v>
          </cell>
          <cell r="AB27">
            <v>8</v>
          </cell>
          <cell r="AD27">
            <v>6</v>
          </cell>
          <cell r="AE27">
            <v>8</v>
          </cell>
          <cell r="AG27">
            <v>6</v>
          </cell>
          <cell r="AH27">
            <v>8</v>
          </cell>
          <cell r="AJ27">
            <v>6</v>
          </cell>
          <cell r="AK27">
            <v>8</v>
          </cell>
          <cell r="AM27">
            <v>6</v>
          </cell>
          <cell r="AN27">
            <v>8</v>
          </cell>
          <cell r="AO27">
            <v>0</v>
          </cell>
          <cell r="AP27">
            <v>0</v>
          </cell>
          <cell r="AQ27">
            <v>0</v>
          </cell>
          <cell r="AR27">
            <v>1</v>
          </cell>
        </row>
        <row r="28">
          <cell r="A28">
            <v>27</v>
          </cell>
          <cell r="B28" t="str">
            <v>曽保小学校屋内運動場</v>
          </cell>
          <cell r="C28">
            <v>236</v>
          </cell>
          <cell r="D28">
            <v>245</v>
          </cell>
          <cell r="F28">
            <v>21</v>
          </cell>
          <cell r="G28">
            <v>9</v>
          </cell>
          <cell r="I28">
            <v>35</v>
          </cell>
          <cell r="J28">
            <v>22</v>
          </cell>
          <cell r="L28">
            <v>54</v>
          </cell>
          <cell r="M28">
            <v>48</v>
          </cell>
          <cell r="O28">
            <v>63</v>
          </cell>
          <cell r="P28">
            <v>57</v>
          </cell>
          <cell r="R28">
            <v>70</v>
          </cell>
          <cell r="S28">
            <v>66</v>
          </cell>
          <cell r="U28">
            <v>84</v>
          </cell>
          <cell r="V28">
            <v>83</v>
          </cell>
          <cell r="X28">
            <v>93</v>
          </cell>
          <cell r="Y28">
            <v>86</v>
          </cell>
          <cell r="AA28">
            <v>103</v>
          </cell>
          <cell r="AB28">
            <v>95</v>
          </cell>
          <cell r="AD28">
            <v>110</v>
          </cell>
          <cell r="AE28">
            <v>100</v>
          </cell>
          <cell r="AG28">
            <v>112</v>
          </cell>
          <cell r="AH28">
            <v>102</v>
          </cell>
          <cell r="AJ28">
            <v>116</v>
          </cell>
          <cell r="AK28">
            <v>107</v>
          </cell>
          <cell r="AM28">
            <v>118</v>
          </cell>
          <cell r="AN28">
            <v>108</v>
          </cell>
          <cell r="AO28">
            <v>2</v>
          </cell>
          <cell r="AP28">
            <v>1</v>
          </cell>
          <cell r="AQ28">
            <v>22</v>
          </cell>
          <cell r="AR28">
            <v>22</v>
          </cell>
        </row>
        <row r="29">
          <cell r="A29">
            <v>28</v>
          </cell>
          <cell r="B29" t="str">
            <v>仁尾庁舎2階会議室つたじま</v>
          </cell>
          <cell r="C29">
            <v>995</v>
          </cell>
          <cell r="D29">
            <v>1080</v>
          </cell>
          <cell r="F29">
            <v>74</v>
          </cell>
          <cell r="G29">
            <v>58</v>
          </cell>
          <cell r="I29">
            <v>151</v>
          </cell>
          <cell r="J29">
            <v>126</v>
          </cell>
          <cell r="L29">
            <v>232</v>
          </cell>
          <cell r="M29">
            <v>216</v>
          </cell>
          <cell r="O29">
            <v>289</v>
          </cell>
          <cell r="P29">
            <v>289</v>
          </cell>
          <cell r="R29">
            <v>321</v>
          </cell>
          <cell r="S29">
            <v>328</v>
          </cell>
          <cell r="U29">
            <v>354</v>
          </cell>
          <cell r="V29">
            <v>378</v>
          </cell>
          <cell r="X29">
            <v>395</v>
          </cell>
          <cell r="Y29">
            <v>419</v>
          </cell>
          <cell r="AA29">
            <v>415</v>
          </cell>
          <cell r="AB29">
            <v>443</v>
          </cell>
          <cell r="AD29">
            <v>442</v>
          </cell>
          <cell r="AE29">
            <v>472</v>
          </cell>
          <cell r="AG29">
            <v>454</v>
          </cell>
          <cell r="AH29">
            <v>486</v>
          </cell>
          <cell r="AJ29">
            <v>466</v>
          </cell>
          <cell r="AK29">
            <v>500</v>
          </cell>
          <cell r="AM29">
            <v>470</v>
          </cell>
          <cell r="AN29">
            <v>504</v>
          </cell>
          <cell r="AO29">
            <v>7</v>
          </cell>
          <cell r="AP29">
            <v>7</v>
          </cell>
          <cell r="AQ29">
            <v>98</v>
          </cell>
          <cell r="AR29">
            <v>104</v>
          </cell>
        </row>
        <row r="30">
          <cell r="A30">
            <v>29</v>
          </cell>
          <cell r="B30" t="str">
            <v>仁尾町文化会館多目的ホール</v>
          </cell>
          <cell r="C30">
            <v>984</v>
          </cell>
          <cell r="D30">
            <v>1065</v>
          </cell>
          <cell r="F30">
            <v>69</v>
          </cell>
          <cell r="G30">
            <v>45</v>
          </cell>
          <cell r="I30">
            <v>142</v>
          </cell>
          <cell r="J30">
            <v>116</v>
          </cell>
          <cell r="L30">
            <v>223</v>
          </cell>
          <cell r="M30">
            <v>224</v>
          </cell>
          <cell r="O30">
            <v>275</v>
          </cell>
          <cell r="P30">
            <v>289</v>
          </cell>
          <cell r="R30">
            <v>297</v>
          </cell>
          <cell r="S30">
            <v>333</v>
          </cell>
          <cell r="U30">
            <v>344</v>
          </cell>
          <cell r="V30">
            <v>382</v>
          </cell>
          <cell r="X30">
            <v>371</v>
          </cell>
          <cell r="Y30">
            <v>413</v>
          </cell>
          <cell r="AA30">
            <v>396</v>
          </cell>
          <cell r="AB30">
            <v>444</v>
          </cell>
          <cell r="AD30">
            <v>424</v>
          </cell>
          <cell r="AE30">
            <v>475</v>
          </cell>
          <cell r="AG30">
            <v>451</v>
          </cell>
          <cell r="AH30">
            <v>499</v>
          </cell>
          <cell r="AJ30">
            <v>460</v>
          </cell>
          <cell r="AK30">
            <v>516</v>
          </cell>
          <cell r="AM30">
            <v>465</v>
          </cell>
          <cell r="AN30">
            <v>520</v>
          </cell>
          <cell r="AO30">
            <v>5</v>
          </cell>
          <cell r="AP30">
            <v>14</v>
          </cell>
          <cell r="AQ30">
            <v>81</v>
          </cell>
          <cell r="AR30">
            <v>102</v>
          </cell>
        </row>
        <row r="31">
          <cell r="A31">
            <v>30</v>
          </cell>
          <cell r="B31" t="str">
            <v>家の浦自治会集会場</v>
          </cell>
          <cell r="C31">
            <v>62</v>
          </cell>
          <cell r="D31">
            <v>71</v>
          </cell>
          <cell r="F31">
            <v>8</v>
          </cell>
          <cell r="G31">
            <v>9</v>
          </cell>
          <cell r="I31">
            <v>11</v>
          </cell>
          <cell r="J31">
            <v>15</v>
          </cell>
          <cell r="L31">
            <v>16</v>
          </cell>
          <cell r="M31">
            <v>24</v>
          </cell>
          <cell r="O31">
            <v>21</v>
          </cell>
          <cell r="P31">
            <v>28</v>
          </cell>
          <cell r="R31">
            <v>22</v>
          </cell>
          <cell r="S31">
            <v>28</v>
          </cell>
          <cell r="U31">
            <v>24</v>
          </cell>
          <cell r="V31">
            <v>32</v>
          </cell>
          <cell r="X31">
            <v>25</v>
          </cell>
          <cell r="Y31">
            <v>34</v>
          </cell>
          <cell r="AA31">
            <v>28</v>
          </cell>
          <cell r="AB31">
            <v>37</v>
          </cell>
          <cell r="AD31">
            <v>29</v>
          </cell>
          <cell r="AE31">
            <v>37</v>
          </cell>
          <cell r="AG31">
            <v>32</v>
          </cell>
          <cell r="AH31">
            <v>43</v>
          </cell>
          <cell r="AJ31">
            <v>33</v>
          </cell>
          <cell r="AK31">
            <v>43</v>
          </cell>
          <cell r="AM31">
            <v>34</v>
          </cell>
          <cell r="AN31">
            <v>43</v>
          </cell>
          <cell r="AO31">
            <v>0</v>
          </cell>
          <cell r="AP31">
            <v>0</v>
          </cell>
          <cell r="AQ31">
            <v>9</v>
          </cell>
          <cell r="AR31">
            <v>14</v>
          </cell>
        </row>
        <row r="32">
          <cell r="A32">
            <v>31</v>
          </cell>
          <cell r="B32" t="str">
            <v>黒川公民館</v>
          </cell>
          <cell r="C32">
            <v>179</v>
          </cell>
          <cell r="D32">
            <v>214</v>
          </cell>
          <cell r="F32">
            <v>20</v>
          </cell>
          <cell r="G32">
            <v>14</v>
          </cell>
          <cell r="I32">
            <v>35</v>
          </cell>
          <cell r="J32">
            <v>30</v>
          </cell>
          <cell r="L32">
            <v>53</v>
          </cell>
          <cell r="M32">
            <v>53</v>
          </cell>
          <cell r="O32">
            <v>65</v>
          </cell>
          <cell r="P32">
            <v>66</v>
          </cell>
          <cell r="R32">
            <v>72</v>
          </cell>
          <cell r="S32">
            <v>70</v>
          </cell>
          <cell r="U32">
            <v>76</v>
          </cell>
          <cell r="V32">
            <v>79</v>
          </cell>
          <cell r="X32">
            <v>79</v>
          </cell>
          <cell r="Y32">
            <v>80</v>
          </cell>
          <cell r="AA32">
            <v>83</v>
          </cell>
          <cell r="AB32">
            <v>83</v>
          </cell>
          <cell r="AD32">
            <v>84</v>
          </cell>
          <cell r="AE32">
            <v>88</v>
          </cell>
          <cell r="AG32">
            <v>87</v>
          </cell>
          <cell r="AH32">
            <v>92</v>
          </cell>
          <cell r="AJ32">
            <v>91</v>
          </cell>
          <cell r="AK32">
            <v>94</v>
          </cell>
          <cell r="AM32">
            <v>92</v>
          </cell>
          <cell r="AN32">
            <v>97</v>
          </cell>
          <cell r="AO32">
            <v>0</v>
          </cell>
          <cell r="AP32">
            <v>0</v>
          </cell>
          <cell r="AQ32">
            <v>18</v>
          </cell>
          <cell r="AR32">
            <v>22</v>
          </cell>
        </row>
        <row r="33">
          <cell r="A33">
            <v>32</v>
          </cell>
          <cell r="B33" t="str">
            <v>旧財田上小学校屋内運動場</v>
          </cell>
          <cell r="C33">
            <v>342</v>
          </cell>
          <cell r="D33">
            <v>370</v>
          </cell>
          <cell r="F33">
            <v>20</v>
          </cell>
          <cell r="G33">
            <v>17</v>
          </cell>
          <cell r="I33">
            <v>53</v>
          </cell>
          <cell r="J33">
            <v>56</v>
          </cell>
          <cell r="L33">
            <v>91</v>
          </cell>
          <cell r="M33">
            <v>91</v>
          </cell>
          <cell r="O33">
            <v>118</v>
          </cell>
          <cell r="P33">
            <v>120</v>
          </cell>
          <cell r="R33">
            <v>128</v>
          </cell>
          <cell r="S33">
            <v>130</v>
          </cell>
          <cell r="U33">
            <v>144</v>
          </cell>
          <cell r="V33">
            <v>152</v>
          </cell>
          <cell r="X33">
            <v>150</v>
          </cell>
          <cell r="Y33">
            <v>160</v>
          </cell>
          <cell r="AA33">
            <v>163</v>
          </cell>
          <cell r="AB33">
            <v>171</v>
          </cell>
          <cell r="AD33">
            <v>168</v>
          </cell>
          <cell r="AE33">
            <v>177</v>
          </cell>
          <cell r="AG33">
            <v>178</v>
          </cell>
          <cell r="AH33">
            <v>181</v>
          </cell>
          <cell r="AJ33">
            <v>183</v>
          </cell>
          <cell r="AK33">
            <v>186</v>
          </cell>
          <cell r="AM33">
            <v>184</v>
          </cell>
          <cell r="AN33">
            <v>187</v>
          </cell>
          <cell r="AO33">
            <v>0</v>
          </cell>
          <cell r="AP33">
            <v>1</v>
          </cell>
          <cell r="AQ33">
            <v>42</v>
          </cell>
          <cell r="AR33">
            <v>55</v>
          </cell>
        </row>
        <row r="34">
          <cell r="A34">
            <v>33</v>
          </cell>
          <cell r="B34" t="str">
            <v>財田庁舎ホール</v>
          </cell>
          <cell r="C34">
            <v>398</v>
          </cell>
          <cell r="D34">
            <v>445</v>
          </cell>
          <cell r="F34">
            <v>33</v>
          </cell>
          <cell r="G34">
            <v>25</v>
          </cell>
          <cell r="I34">
            <v>71</v>
          </cell>
          <cell r="J34">
            <v>64</v>
          </cell>
          <cell r="L34">
            <v>101</v>
          </cell>
          <cell r="M34">
            <v>92</v>
          </cell>
          <cell r="O34">
            <v>127</v>
          </cell>
          <cell r="P34">
            <v>124</v>
          </cell>
          <cell r="R34">
            <v>141</v>
          </cell>
          <cell r="S34">
            <v>143</v>
          </cell>
          <cell r="U34">
            <v>171</v>
          </cell>
          <cell r="V34">
            <v>168</v>
          </cell>
          <cell r="X34">
            <v>184</v>
          </cell>
          <cell r="Y34">
            <v>185</v>
          </cell>
          <cell r="AA34">
            <v>196</v>
          </cell>
          <cell r="AB34">
            <v>199</v>
          </cell>
          <cell r="AD34">
            <v>204</v>
          </cell>
          <cell r="AE34">
            <v>205</v>
          </cell>
          <cell r="AG34">
            <v>212</v>
          </cell>
          <cell r="AH34">
            <v>217</v>
          </cell>
          <cell r="AJ34">
            <v>219</v>
          </cell>
          <cell r="AK34">
            <v>223</v>
          </cell>
          <cell r="AM34">
            <v>220</v>
          </cell>
          <cell r="AN34">
            <v>224</v>
          </cell>
          <cell r="AO34">
            <v>3</v>
          </cell>
          <cell r="AP34">
            <v>3</v>
          </cell>
          <cell r="AQ34">
            <v>49</v>
          </cell>
          <cell r="AR34">
            <v>60</v>
          </cell>
        </row>
        <row r="35">
          <cell r="A35">
            <v>34</v>
          </cell>
          <cell r="B35" t="str">
            <v>財田町防災センター</v>
          </cell>
          <cell r="C35">
            <v>585</v>
          </cell>
          <cell r="D35">
            <v>614</v>
          </cell>
          <cell r="F35">
            <v>48</v>
          </cell>
          <cell r="G35">
            <v>36</v>
          </cell>
          <cell r="I35">
            <v>85</v>
          </cell>
          <cell r="J35">
            <v>73</v>
          </cell>
          <cell r="L35">
            <v>128</v>
          </cell>
          <cell r="M35">
            <v>122</v>
          </cell>
          <cell r="O35">
            <v>156</v>
          </cell>
          <cell r="P35">
            <v>147</v>
          </cell>
          <cell r="R35">
            <v>181</v>
          </cell>
          <cell r="S35">
            <v>171</v>
          </cell>
          <cell r="U35">
            <v>193</v>
          </cell>
          <cell r="V35">
            <v>187</v>
          </cell>
          <cell r="X35">
            <v>210</v>
          </cell>
          <cell r="Y35">
            <v>202</v>
          </cell>
          <cell r="AA35">
            <v>227</v>
          </cell>
          <cell r="AB35">
            <v>216</v>
          </cell>
          <cell r="AD35">
            <v>237</v>
          </cell>
          <cell r="AE35">
            <v>228</v>
          </cell>
          <cell r="AG35">
            <v>256</v>
          </cell>
          <cell r="AH35">
            <v>253</v>
          </cell>
          <cell r="AJ35">
            <v>262</v>
          </cell>
          <cell r="AK35">
            <v>257</v>
          </cell>
          <cell r="AM35">
            <v>263</v>
          </cell>
          <cell r="AN35">
            <v>258</v>
          </cell>
          <cell r="AO35">
            <v>3</v>
          </cell>
          <cell r="AP35">
            <v>2</v>
          </cell>
          <cell r="AQ35">
            <v>62</v>
          </cell>
          <cell r="AR35">
            <v>80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765C-5C2B-4A75-8703-DC4F5566FF2E}">
  <sheetPr>
    <pageSetUpPr fitToPage="1"/>
  </sheetPr>
  <dimension ref="C1:AJ123"/>
  <sheetViews>
    <sheetView tabSelected="1" view="pageBreakPreview" zoomScale="70" zoomScaleNormal="85" zoomScaleSheetLayoutView="70" workbookViewId="0">
      <selection activeCell="AQ10" sqref="AQ10"/>
    </sheetView>
  </sheetViews>
  <sheetFormatPr defaultColWidth="8.25" defaultRowHeight="17.5" x14ac:dyDescent="0.6"/>
  <cols>
    <col min="1" max="1" width="0.4140625" style="1" customWidth="1"/>
    <col min="2" max="2" width="0.83203125" style="1" customWidth="1"/>
    <col min="3" max="3" width="3.1640625" style="1" customWidth="1"/>
    <col min="4" max="4" width="33.5" style="1" customWidth="1"/>
    <col min="5" max="5" width="8.83203125" style="1" customWidth="1"/>
    <col min="6" max="7" width="6.08203125" style="1" hidden="1" customWidth="1"/>
    <col min="8" max="33" width="8.08203125" style="1" customWidth="1"/>
    <col min="34" max="35" width="11.58203125" style="1" customWidth="1"/>
    <col min="36" max="42" width="1.5" style="1" customWidth="1"/>
    <col min="43" max="16384" width="8.25" style="1"/>
  </cols>
  <sheetData>
    <row r="1" spans="3:35" ht="41.5" customHeight="1" thickTop="1" x14ac:dyDescent="1.05">
      <c r="C1" s="357" t="s">
        <v>18</v>
      </c>
      <c r="D1" s="357"/>
      <c r="E1" s="357"/>
      <c r="F1" s="356" t="s">
        <v>17</v>
      </c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2"/>
      <c r="AG1" s="2"/>
      <c r="AH1" s="2"/>
      <c r="AI1" s="2"/>
    </row>
    <row r="2" spans="3:35" ht="12.5" customHeight="1" thickBot="1" x14ac:dyDescent="0.65">
      <c r="E2" s="3"/>
    </row>
    <row r="3" spans="3:35" ht="19" x14ac:dyDescent="0.6">
      <c r="C3" s="4" t="s">
        <v>0</v>
      </c>
      <c r="D3" s="5"/>
      <c r="E3" s="6" t="s">
        <v>1</v>
      </c>
      <c r="F3" s="7">
        <v>8</v>
      </c>
      <c r="G3" s="8"/>
      <c r="H3" s="9">
        <v>9</v>
      </c>
      <c r="I3" s="10"/>
      <c r="J3" s="9">
        <v>10</v>
      </c>
      <c r="K3" s="10"/>
      <c r="L3" s="9">
        <v>11</v>
      </c>
      <c r="M3" s="10"/>
      <c r="N3" s="9">
        <v>12</v>
      </c>
      <c r="O3" s="10"/>
      <c r="P3" s="9">
        <v>13</v>
      </c>
      <c r="Q3" s="10"/>
      <c r="R3" s="9">
        <v>14</v>
      </c>
      <c r="S3" s="10"/>
      <c r="T3" s="9">
        <v>15</v>
      </c>
      <c r="U3" s="10"/>
      <c r="V3" s="9">
        <v>16</v>
      </c>
      <c r="W3" s="10"/>
      <c r="X3" s="9">
        <v>17</v>
      </c>
      <c r="Y3" s="10"/>
      <c r="Z3" s="9">
        <v>18</v>
      </c>
      <c r="AA3" s="10"/>
      <c r="AB3" s="9">
        <v>19</v>
      </c>
      <c r="AC3" s="10"/>
      <c r="AD3" s="9">
        <v>20</v>
      </c>
      <c r="AE3" s="10"/>
      <c r="AF3" s="11" t="s">
        <v>2</v>
      </c>
      <c r="AG3" s="12" t="s">
        <v>3</v>
      </c>
      <c r="AH3" s="13" t="s">
        <v>4</v>
      </c>
      <c r="AI3" s="14"/>
    </row>
    <row r="4" spans="3:35" ht="19.149999999999999" customHeight="1" x14ac:dyDescent="0.6">
      <c r="C4" s="15"/>
      <c r="D4" s="16"/>
      <c r="E4" s="17"/>
      <c r="F4" s="18" t="s">
        <v>5</v>
      </c>
      <c r="G4" s="19"/>
      <c r="H4" s="20" t="s">
        <v>6</v>
      </c>
      <c r="I4" s="21" t="s">
        <v>7</v>
      </c>
      <c r="J4" s="22" t="s">
        <v>6</v>
      </c>
      <c r="K4" s="23" t="s">
        <v>7</v>
      </c>
      <c r="L4" s="22" t="s">
        <v>6</v>
      </c>
      <c r="M4" s="21" t="s">
        <v>7</v>
      </c>
      <c r="N4" s="22" t="s">
        <v>6</v>
      </c>
      <c r="O4" s="23" t="s">
        <v>7</v>
      </c>
      <c r="P4" s="20" t="s">
        <v>6</v>
      </c>
      <c r="Q4" s="21" t="s">
        <v>7</v>
      </c>
      <c r="R4" s="22" t="s">
        <v>6</v>
      </c>
      <c r="S4" s="23" t="s">
        <v>7</v>
      </c>
      <c r="T4" s="20" t="s">
        <v>6</v>
      </c>
      <c r="U4" s="21" t="s">
        <v>7</v>
      </c>
      <c r="V4" s="22" t="s">
        <v>6</v>
      </c>
      <c r="W4" s="23" t="s">
        <v>7</v>
      </c>
      <c r="X4" s="20" t="s">
        <v>6</v>
      </c>
      <c r="Y4" s="21" t="s">
        <v>7</v>
      </c>
      <c r="Z4" s="22" t="s">
        <v>6</v>
      </c>
      <c r="AA4" s="23" t="s">
        <v>7</v>
      </c>
      <c r="AB4" s="20" t="s">
        <v>6</v>
      </c>
      <c r="AC4" s="21" t="s">
        <v>7</v>
      </c>
      <c r="AD4" s="22" t="s">
        <v>6</v>
      </c>
      <c r="AE4" s="23" t="s">
        <v>7</v>
      </c>
      <c r="AF4" s="24"/>
      <c r="AG4" s="25"/>
      <c r="AH4" s="26" t="s">
        <v>6</v>
      </c>
      <c r="AI4" s="27" t="s">
        <v>7</v>
      </c>
    </row>
    <row r="5" spans="3:35" s="28" customFormat="1" ht="6.65" customHeight="1" x14ac:dyDescent="0.35">
      <c r="C5" s="15"/>
      <c r="D5" s="16"/>
      <c r="E5" s="29"/>
      <c r="F5" s="30" t="s">
        <v>8</v>
      </c>
      <c r="G5" s="31" t="s">
        <v>9</v>
      </c>
      <c r="H5" s="32" t="s">
        <v>10</v>
      </c>
      <c r="I5" s="33" t="s">
        <v>11</v>
      </c>
      <c r="J5" s="34" t="s">
        <v>10</v>
      </c>
      <c r="K5" s="35" t="s">
        <v>11</v>
      </c>
      <c r="L5" s="32" t="s">
        <v>10</v>
      </c>
      <c r="M5" s="33" t="s">
        <v>11</v>
      </c>
      <c r="N5" s="34" t="s">
        <v>10</v>
      </c>
      <c r="O5" s="35" t="s">
        <v>11</v>
      </c>
      <c r="P5" s="32" t="s">
        <v>10</v>
      </c>
      <c r="Q5" s="33" t="s">
        <v>11</v>
      </c>
      <c r="R5" s="34" t="s">
        <v>10</v>
      </c>
      <c r="S5" s="35" t="s">
        <v>11</v>
      </c>
      <c r="T5" s="32" t="s">
        <v>10</v>
      </c>
      <c r="U5" s="33" t="s">
        <v>11</v>
      </c>
      <c r="V5" s="34" t="s">
        <v>10</v>
      </c>
      <c r="W5" s="35" t="s">
        <v>11</v>
      </c>
      <c r="X5" s="32" t="s">
        <v>10</v>
      </c>
      <c r="Y5" s="33" t="s">
        <v>11</v>
      </c>
      <c r="Z5" s="34" t="s">
        <v>10</v>
      </c>
      <c r="AA5" s="35" t="s">
        <v>11</v>
      </c>
      <c r="AB5" s="32" t="s">
        <v>10</v>
      </c>
      <c r="AC5" s="33" t="s">
        <v>11</v>
      </c>
      <c r="AD5" s="34" t="s">
        <v>10</v>
      </c>
      <c r="AE5" s="35" t="s">
        <v>11</v>
      </c>
      <c r="AF5" s="36" t="s">
        <v>12</v>
      </c>
      <c r="AG5" s="37" t="s">
        <v>12</v>
      </c>
      <c r="AH5" s="30" t="s">
        <v>10</v>
      </c>
      <c r="AI5" s="38" t="s">
        <v>11</v>
      </c>
    </row>
    <row r="6" spans="3:35" ht="12.75" customHeight="1" x14ac:dyDescent="0.6">
      <c r="C6" s="15"/>
      <c r="D6" s="16"/>
      <c r="E6" s="39" t="s">
        <v>13</v>
      </c>
      <c r="F6" s="40" t="s">
        <v>13</v>
      </c>
      <c r="G6" s="41" t="s">
        <v>13</v>
      </c>
      <c r="H6" s="42" t="s">
        <v>13</v>
      </c>
      <c r="I6" s="43" t="s">
        <v>13</v>
      </c>
      <c r="J6" s="44" t="s">
        <v>13</v>
      </c>
      <c r="K6" s="45" t="s">
        <v>13</v>
      </c>
      <c r="L6" s="42" t="s">
        <v>13</v>
      </c>
      <c r="M6" s="43" t="s">
        <v>13</v>
      </c>
      <c r="N6" s="44" t="s">
        <v>13</v>
      </c>
      <c r="O6" s="45" t="s">
        <v>13</v>
      </c>
      <c r="P6" s="42" t="s">
        <v>13</v>
      </c>
      <c r="Q6" s="43" t="s">
        <v>13</v>
      </c>
      <c r="R6" s="44" t="s">
        <v>13</v>
      </c>
      <c r="S6" s="45" t="s">
        <v>13</v>
      </c>
      <c r="T6" s="42" t="s">
        <v>13</v>
      </c>
      <c r="U6" s="43" t="s">
        <v>13</v>
      </c>
      <c r="V6" s="44" t="s">
        <v>13</v>
      </c>
      <c r="W6" s="45" t="s">
        <v>13</v>
      </c>
      <c r="X6" s="42" t="s">
        <v>13</v>
      </c>
      <c r="Y6" s="43" t="s">
        <v>13</v>
      </c>
      <c r="Z6" s="44" t="s">
        <v>13</v>
      </c>
      <c r="AA6" s="45" t="s">
        <v>13</v>
      </c>
      <c r="AB6" s="42" t="s">
        <v>13</v>
      </c>
      <c r="AC6" s="43" t="s">
        <v>13</v>
      </c>
      <c r="AD6" s="44" t="s">
        <v>13</v>
      </c>
      <c r="AE6" s="46" t="s">
        <v>13</v>
      </c>
      <c r="AF6" s="47" t="s">
        <v>13</v>
      </c>
      <c r="AG6" s="48" t="s">
        <v>13</v>
      </c>
      <c r="AH6" s="40" t="s">
        <v>13</v>
      </c>
      <c r="AI6" s="49" t="s">
        <v>13</v>
      </c>
    </row>
    <row r="7" spans="3:35" ht="12.75" customHeight="1" x14ac:dyDescent="0.6">
      <c r="C7" s="15"/>
      <c r="D7" s="16"/>
      <c r="E7" s="50" t="s">
        <v>14</v>
      </c>
      <c r="F7" s="51" t="s">
        <v>14</v>
      </c>
      <c r="G7" s="52" t="s">
        <v>14</v>
      </c>
      <c r="H7" s="53" t="s">
        <v>14</v>
      </c>
      <c r="I7" s="54" t="s">
        <v>14</v>
      </c>
      <c r="J7" s="55" t="s">
        <v>14</v>
      </c>
      <c r="K7" s="56" t="s">
        <v>14</v>
      </c>
      <c r="L7" s="53" t="s">
        <v>14</v>
      </c>
      <c r="M7" s="54" t="s">
        <v>14</v>
      </c>
      <c r="N7" s="55" t="s">
        <v>14</v>
      </c>
      <c r="O7" s="56" t="s">
        <v>14</v>
      </c>
      <c r="P7" s="53" t="s">
        <v>14</v>
      </c>
      <c r="Q7" s="54" t="s">
        <v>14</v>
      </c>
      <c r="R7" s="55" t="s">
        <v>14</v>
      </c>
      <c r="S7" s="56" t="s">
        <v>14</v>
      </c>
      <c r="T7" s="53" t="s">
        <v>14</v>
      </c>
      <c r="U7" s="54" t="s">
        <v>14</v>
      </c>
      <c r="V7" s="55" t="s">
        <v>14</v>
      </c>
      <c r="W7" s="56" t="s">
        <v>14</v>
      </c>
      <c r="X7" s="53" t="s">
        <v>14</v>
      </c>
      <c r="Y7" s="54" t="s">
        <v>14</v>
      </c>
      <c r="Z7" s="55" t="s">
        <v>14</v>
      </c>
      <c r="AA7" s="56" t="s">
        <v>14</v>
      </c>
      <c r="AB7" s="53" t="s">
        <v>14</v>
      </c>
      <c r="AC7" s="54" t="s">
        <v>14</v>
      </c>
      <c r="AD7" s="55" t="s">
        <v>14</v>
      </c>
      <c r="AE7" s="57" t="s">
        <v>14</v>
      </c>
      <c r="AF7" s="58" t="s">
        <v>14</v>
      </c>
      <c r="AG7" s="59" t="s">
        <v>14</v>
      </c>
      <c r="AH7" s="51" t="s">
        <v>14</v>
      </c>
      <c r="AI7" s="60" t="s">
        <v>14</v>
      </c>
    </row>
    <row r="8" spans="3:35" ht="12.75" customHeight="1" thickBot="1" x14ac:dyDescent="0.65">
      <c r="C8" s="61"/>
      <c r="D8" s="62"/>
      <c r="E8" s="63" t="s">
        <v>15</v>
      </c>
      <c r="F8" s="64" t="s">
        <v>15</v>
      </c>
      <c r="G8" s="65" t="s">
        <v>15</v>
      </c>
      <c r="H8" s="66" t="s">
        <v>15</v>
      </c>
      <c r="I8" s="67" t="s">
        <v>15</v>
      </c>
      <c r="J8" s="68" t="s">
        <v>15</v>
      </c>
      <c r="K8" s="69" t="s">
        <v>15</v>
      </c>
      <c r="L8" s="66" t="s">
        <v>15</v>
      </c>
      <c r="M8" s="67" t="s">
        <v>15</v>
      </c>
      <c r="N8" s="68" t="s">
        <v>15</v>
      </c>
      <c r="O8" s="69" t="s">
        <v>15</v>
      </c>
      <c r="P8" s="66" t="s">
        <v>15</v>
      </c>
      <c r="Q8" s="67" t="s">
        <v>15</v>
      </c>
      <c r="R8" s="68" t="s">
        <v>15</v>
      </c>
      <c r="S8" s="69" t="s">
        <v>15</v>
      </c>
      <c r="T8" s="66" t="s">
        <v>15</v>
      </c>
      <c r="U8" s="67" t="s">
        <v>15</v>
      </c>
      <c r="V8" s="68" t="s">
        <v>15</v>
      </c>
      <c r="W8" s="69" t="s">
        <v>15</v>
      </c>
      <c r="X8" s="66" t="s">
        <v>15</v>
      </c>
      <c r="Y8" s="67" t="s">
        <v>15</v>
      </c>
      <c r="Z8" s="68" t="s">
        <v>15</v>
      </c>
      <c r="AA8" s="69" t="s">
        <v>15</v>
      </c>
      <c r="AB8" s="66" t="s">
        <v>15</v>
      </c>
      <c r="AC8" s="67" t="s">
        <v>15</v>
      </c>
      <c r="AD8" s="68" t="s">
        <v>15</v>
      </c>
      <c r="AE8" s="70" t="s">
        <v>15</v>
      </c>
      <c r="AF8" s="71" t="s">
        <v>15</v>
      </c>
      <c r="AG8" s="72" t="s">
        <v>15</v>
      </c>
      <c r="AH8" s="64" t="s">
        <v>15</v>
      </c>
      <c r="AI8" s="73" t="s">
        <v>15</v>
      </c>
    </row>
    <row r="9" spans="3:35" ht="21" customHeight="1" x14ac:dyDescent="0.6">
      <c r="C9" s="74">
        <f>IF([1]tmpTJ1!A2="","",[1]tmpTJ1!A2)</f>
        <v>1</v>
      </c>
      <c r="D9" s="75" t="str">
        <f>IF([1]tmpTJ1!B2="","",[1]tmpTJ1!B2)</f>
        <v>上高瀬幼稚園遊戯室</v>
      </c>
      <c r="E9" s="76">
        <f>IF([1]tmpTJ1!C2="","",[1]tmpTJ1!C2)</f>
        <v>1225</v>
      </c>
      <c r="F9" s="77"/>
      <c r="G9" s="78" t="str">
        <f t="shared" ref="G9:G14" si="0">IF(AND(E9&lt;&gt;0,F9&lt;&gt;""),(F9/E9)*100,"")</f>
        <v/>
      </c>
      <c r="H9" s="79">
        <f>IF([1]tmpTJ1!F2="","",[1]tmpTJ1!F2)</f>
        <v>63</v>
      </c>
      <c r="I9" s="80">
        <f>IF(H9="","",(H9/E9)*100)</f>
        <v>5.1428571428571423</v>
      </c>
      <c r="J9" s="81">
        <f>IF([1]tmpTJ1!I2="","",[1]tmpTJ1!I2)</f>
        <v>112</v>
      </c>
      <c r="K9" s="82">
        <f t="shared" ref="K9:K14" si="1">IF(AND(I9&lt;&gt;0,J9&lt;&gt;""),(J9/E9)*100,"")</f>
        <v>9.1428571428571423</v>
      </c>
      <c r="L9" s="79">
        <f>IF([1]tmpTJ1!L2="","",[1]tmpTJ1!L2)</f>
        <v>180</v>
      </c>
      <c r="M9" s="80">
        <f t="shared" ref="M9:M14" si="2">IF(AND(K9&lt;&gt;0,L9&lt;&gt;""),(L9/E9)*100,"")</f>
        <v>14.69387755102041</v>
      </c>
      <c r="N9" s="81">
        <f>IF([1]tmpTJ1!O2="","",[1]tmpTJ1!O2)</f>
        <v>247</v>
      </c>
      <c r="O9" s="82">
        <f t="shared" ref="O9:O14" si="3">IF(AND(M9&lt;&gt;0,N9&lt;&gt;""),(N9/E9)*100,"")</f>
        <v>20.163265306122451</v>
      </c>
      <c r="P9" s="79">
        <f>IF([1]tmpTJ1!R2="","",[1]tmpTJ1!R2)</f>
        <v>267</v>
      </c>
      <c r="Q9" s="80">
        <f t="shared" ref="Q9:Q72" si="4">IF(AND(O9&lt;&gt;0,P9&lt;&gt;""),(P9/E9)*100,"")</f>
        <v>21.795918367346939</v>
      </c>
      <c r="R9" s="81">
        <f>IF([1]tmpTJ1!U2="","",[1]tmpTJ1!U2)</f>
        <v>311</v>
      </c>
      <c r="S9" s="82">
        <f t="shared" ref="S9:S14" si="5">IF(AND(Q9&lt;&gt;0,R9&lt;&gt;""),(R9/E9)*100,"")</f>
        <v>25.387755102040817</v>
      </c>
      <c r="T9" s="79">
        <f>IF([1]tmpTJ1!X2="","",[1]tmpTJ1!X2)</f>
        <v>331</v>
      </c>
      <c r="U9" s="80">
        <f t="shared" ref="U9:U14" si="6">IF(AND(S9&lt;&gt;0,T9&lt;&gt;""),(T9/E9)*100,"")</f>
        <v>27.020408163265309</v>
      </c>
      <c r="V9" s="81">
        <f>IF([1]tmpTJ1!AA2="","",[1]tmpTJ1!AA2)</f>
        <v>355</v>
      </c>
      <c r="W9" s="83">
        <f t="shared" ref="W9:W14" si="7">IF(AND(U9&lt;&gt;0,V9&lt;&gt;""),(V9/E9)*100,"")</f>
        <v>28.979591836734691</v>
      </c>
      <c r="X9" s="79">
        <f>IF([1]tmpTJ1!AD2="","",[1]tmpTJ1!AD2)</f>
        <v>385</v>
      </c>
      <c r="Y9" s="84">
        <f t="shared" ref="Y9:Y14" si="8">IF(AND(W9&lt;&gt;0,X9&lt;&gt;""),(X9/E9)*100,"")</f>
        <v>31.428571428571427</v>
      </c>
      <c r="Z9" s="81">
        <f>IF([1]tmpTJ1!AG2="","",[1]tmpTJ1!AG2)</f>
        <v>405</v>
      </c>
      <c r="AA9" s="83">
        <f t="shared" ref="AA9:AA14" si="9">IF(AND(Y9&lt;&gt;0,Z9&lt;&gt;""),(Z9/E9)*100,"")</f>
        <v>33.061224489795919</v>
      </c>
      <c r="AB9" s="79">
        <f>IF([1]tmpTJ1!AJ2="","",[1]tmpTJ1!AJ2)</f>
        <v>426</v>
      </c>
      <c r="AC9" s="84">
        <f t="shared" ref="AC9:AC72" si="10">IF(AND(AA9&lt;&gt;0,AB9&lt;&gt;""),(AB9/E9)*100,"")</f>
        <v>34.775510204081634</v>
      </c>
      <c r="AD9" s="81">
        <f>IF([1]tmpTJ1!AM2="","",[1]tmpTJ1!AM2)</f>
        <v>431</v>
      </c>
      <c r="AE9" s="85">
        <f>IF(AND(AD9&lt;&gt;0,AD9&lt;&gt;""),(AD9/E9)*100,"")</f>
        <v>35.183673469387756</v>
      </c>
      <c r="AF9" s="86">
        <f>IF(OR(AD9="",[1]tmpTJ1!AO2=""),"",[1]tmpTJ1!AO2)</f>
        <v>5</v>
      </c>
      <c r="AG9" s="87">
        <f>IF(AD9="","",[1]tmpTJ1!AQ2)</f>
        <v>172</v>
      </c>
      <c r="AH9" s="77">
        <f>IF(AD9&lt;&gt;"",AD9+[1]tmpTJ1!AO2+AG9,"")</f>
        <v>608</v>
      </c>
      <c r="AI9" s="88">
        <f>IF((AH9&lt;&gt;""),(AH9/E9)*100,"")</f>
        <v>49.632653061224488</v>
      </c>
    </row>
    <row r="10" spans="3:35" ht="21" customHeight="1" x14ac:dyDescent="0.6">
      <c r="C10" s="89"/>
      <c r="D10" s="90"/>
      <c r="E10" s="91">
        <f>IF([1]tmpTJ1!D2="","",[1]tmpTJ1!D2)</f>
        <v>1331</v>
      </c>
      <c r="F10" s="92"/>
      <c r="G10" s="93" t="str">
        <f t="shared" si="0"/>
        <v/>
      </c>
      <c r="H10" s="94">
        <f>IF([1]tmpTJ1!G2="","",[1]tmpTJ1!G2)</f>
        <v>50</v>
      </c>
      <c r="I10" s="95">
        <f>IF(H10="","",(H10/E10)*100)</f>
        <v>3.7565740045078884</v>
      </c>
      <c r="J10" s="96">
        <f>IF([1]tmpTJ1!J2="","",[1]tmpTJ1!J2)</f>
        <v>106</v>
      </c>
      <c r="K10" s="97">
        <f t="shared" si="1"/>
        <v>7.9639368895567246</v>
      </c>
      <c r="L10" s="94">
        <f>IF([1]tmpTJ1!M2="","",[1]tmpTJ1!M2)</f>
        <v>172</v>
      </c>
      <c r="M10" s="95">
        <f t="shared" si="2"/>
        <v>12.922614575507138</v>
      </c>
      <c r="N10" s="96">
        <f>IF([1]tmpTJ1!P2="","",[1]tmpTJ1!P2)</f>
        <v>238</v>
      </c>
      <c r="O10" s="97">
        <f t="shared" si="3"/>
        <v>17.881292261457553</v>
      </c>
      <c r="P10" s="94">
        <f>IF([1]tmpTJ1!S2="","",[1]tmpTJ1!S2)</f>
        <v>261</v>
      </c>
      <c r="Q10" s="95">
        <f t="shared" si="4"/>
        <v>19.60931630353118</v>
      </c>
      <c r="R10" s="96">
        <f>IF([1]tmpTJ1!V2="","",[1]tmpTJ1!V2)</f>
        <v>314</v>
      </c>
      <c r="S10" s="97">
        <f t="shared" si="5"/>
        <v>23.59128474830954</v>
      </c>
      <c r="T10" s="94">
        <f>IF([1]tmpTJ1!Y2="","",[1]tmpTJ1!Y2)</f>
        <v>333</v>
      </c>
      <c r="U10" s="95">
        <f t="shared" si="6"/>
        <v>25.018782870022537</v>
      </c>
      <c r="V10" s="96">
        <f>IF([1]tmpTJ1!AB2="","",[1]tmpTJ1!AB2)</f>
        <v>361</v>
      </c>
      <c r="W10" s="98">
        <f t="shared" si="7"/>
        <v>27.122464312546956</v>
      </c>
      <c r="X10" s="94">
        <f>IF([1]tmpTJ1!AE2="","",[1]tmpTJ1!AE2)</f>
        <v>398</v>
      </c>
      <c r="Y10" s="99">
        <f t="shared" si="8"/>
        <v>29.902329075882793</v>
      </c>
      <c r="Z10" s="96">
        <f>IF([1]tmpTJ1!AH2="","",[1]tmpTJ1!AH2)</f>
        <v>416</v>
      </c>
      <c r="AA10" s="98">
        <f t="shared" si="9"/>
        <v>31.254695717505637</v>
      </c>
      <c r="AB10" s="94">
        <f>IF([1]tmpTJ1!AK2="","",[1]tmpTJ1!AK2)</f>
        <v>429</v>
      </c>
      <c r="AC10" s="99">
        <f t="shared" si="10"/>
        <v>32.231404958677686</v>
      </c>
      <c r="AD10" s="96">
        <f>IF([1]tmpTJ1!AN2="","",[1]tmpTJ1!AN2)</f>
        <v>435</v>
      </c>
      <c r="AE10" s="100">
        <f>IF(AND(AC10&lt;&gt;0,AD10&lt;&gt;""),(AD10/E10)*100,"")</f>
        <v>32.682193839218634</v>
      </c>
      <c r="AF10" s="101">
        <f>IF(OR(AD10="",[1]tmpTJ1!AP2=""),"",[1]tmpTJ1!AP2)</f>
        <v>7</v>
      </c>
      <c r="AG10" s="102">
        <f>IF(AD10="","",[1]tmpTJ1!AR2)</f>
        <v>234</v>
      </c>
      <c r="AH10" s="92">
        <f>IF(AD10&lt;&gt;"",AD10+[1]tmpTJ1!AP2+AG10,"")</f>
        <v>676</v>
      </c>
      <c r="AI10" s="103">
        <f>IF((AH10&lt;&gt;""),(AH10/E10)*100,"")</f>
        <v>50.788880540946657</v>
      </c>
    </row>
    <row r="11" spans="3:35" ht="21" customHeight="1" x14ac:dyDescent="0.6">
      <c r="C11" s="89"/>
      <c r="D11" s="90"/>
      <c r="E11" s="104">
        <f>IF(AND(E9&lt;&gt;"",E10&lt;&gt;""),E9+E10,"")</f>
        <v>2556</v>
      </c>
      <c r="F11" s="105" t="str">
        <f>IF(AND(F9&lt;&gt;"",F10&lt;&gt;""),F9+F10,"")</f>
        <v/>
      </c>
      <c r="G11" s="106" t="str">
        <f t="shared" si="0"/>
        <v/>
      </c>
      <c r="H11" s="107">
        <f>IF(AND(H9&lt;&gt;"",H10&lt;&gt;""),H9+H10,"")</f>
        <v>113</v>
      </c>
      <c r="I11" s="108">
        <f>IF(AND(H11&lt;&gt;0,H11&lt;&gt;""),(H11/E11)*100,"")</f>
        <v>4.4209702660406887</v>
      </c>
      <c r="J11" s="109">
        <f>IF(AND(J9&lt;&gt;"",J10&lt;&gt;""),J9+J10,"")</f>
        <v>218</v>
      </c>
      <c r="K11" s="110">
        <f t="shared" si="1"/>
        <v>8.5289514866979648</v>
      </c>
      <c r="L11" s="107">
        <f>IF(AND(L9&lt;&gt;"",L10&lt;&gt;""),L9+L10,"")</f>
        <v>352</v>
      </c>
      <c r="M11" s="108">
        <f t="shared" si="2"/>
        <v>13.771517996870109</v>
      </c>
      <c r="N11" s="109">
        <f>IF(AND(N9&lt;&gt;"",N10&lt;&gt;""),N9+N10,"")</f>
        <v>485</v>
      </c>
      <c r="O11" s="110">
        <f t="shared" si="3"/>
        <v>18.974960876369327</v>
      </c>
      <c r="P11" s="107">
        <f>IF(AND(P9&lt;&gt;"",P10&lt;&gt;""),P9+P10,"")</f>
        <v>528</v>
      </c>
      <c r="Q11" s="108">
        <f t="shared" si="4"/>
        <v>20.657276995305164</v>
      </c>
      <c r="R11" s="109">
        <f>IF(AND(R9&lt;&gt;"",R10&lt;&gt;""),R9+R10,"")</f>
        <v>625</v>
      </c>
      <c r="S11" s="110">
        <f t="shared" si="5"/>
        <v>24.452269170579029</v>
      </c>
      <c r="T11" s="107">
        <f>IF(AND(T9&lt;&gt;"",T10&lt;&gt;""),T9+T10,"")</f>
        <v>664</v>
      </c>
      <c r="U11" s="108">
        <f t="shared" si="6"/>
        <v>25.978090766823158</v>
      </c>
      <c r="V11" s="109">
        <f>IF(AND(V9&lt;&gt;"",V10&lt;&gt;""),V9+V10,"")</f>
        <v>716</v>
      </c>
      <c r="W11" s="111">
        <f t="shared" si="7"/>
        <v>28.012519561815335</v>
      </c>
      <c r="X11" s="107">
        <f>IF(AND(X9&lt;&gt;"",X10&lt;&gt;""),X9+X10,"")</f>
        <v>783</v>
      </c>
      <c r="Y11" s="112">
        <f t="shared" si="8"/>
        <v>30.633802816901408</v>
      </c>
      <c r="Z11" s="109">
        <f>IF(AND(Z9&lt;&gt;"",Z10&lt;&gt;""),Z9+Z10,"")</f>
        <v>821</v>
      </c>
      <c r="AA11" s="111">
        <f t="shared" si="9"/>
        <v>32.120500782472611</v>
      </c>
      <c r="AB11" s="107">
        <f>IF(AND(AB9&lt;&gt;"",AB10&lt;&gt;""),AB9+AB10,"")</f>
        <v>855</v>
      </c>
      <c r="AC11" s="112">
        <f t="shared" si="10"/>
        <v>33.450704225352112</v>
      </c>
      <c r="AD11" s="109">
        <f>IF(AND(AD9&lt;&gt;"",AD10&lt;&gt;""),AD9+AD10,"")</f>
        <v>866</v>
      </c>
      <c r="AE11" s="113">
        <f>IF(AD11&lt;&gt;"",(AD11/E11)*100,"")</f>
        <v>33.881064162754306</v>
      </c>
      <c r="AF11" s="114">
        <f>IF(AND(AF9&lt;&gt;"",AF10&lt;&gt;""),AF9+AF10,"")</f>
        <v>12</v>
      </c>
      <c r="AG11" s="115">
        <f>IF(AND(AG9&lt;&gt;"",AG10&lt;&gt;""),AG9+AG10,"")</f>
        <v>406</v>
      </c>
      <c r="AH11" s="105">
        <f>IF(AND(AH9&lt;&gt;"",AH10&lt;&gt;""),AH9+AH10,"")</f>
        <v>1284</v>
      </c>
      <c r="AI11" s="116">
        <f>IF(AH11&lt;&gt;"",(AH11/E11)*100,"")</f>
        <v>50.23474178403756</v>
      </c>
    </row>
    <row r="12" spans="3:35" ht="21" customHeight="1" x14ac:dyDescent="0.6">
      <c r="C12" s="117">
        <f>IF([1]tmpTJ1!A3="","",[1]tmpTJ1!A3)</f>
        <v>2</v>
      </c>
      <c r="D12" s="118" t="str">
        <f>IF([1]tmpTJ1!B3="","",[1]tmpTJ1!B3)</f>
        <v>市役所西館大会議室</v>
      </c>
      <c r="E12" s="119">
        <f>IF([1]tmpTJ1!C3="","",[1]tmpTJ1!C3)</f>
        <v>1203</v>
      </c>
      <c r="F12" s="120"/>
      <c r="G12" s="121" t="str">
        <f>IF(AND(E12&lt;&gt;0,F12&lt;&gt;""),(F12/E12)*100,"")</f>
        <v/>
      </c>
      <c r="H12" s="122">
        <f>IF([1]tmpTJ1!F3="","",[1]tmpTJ1!F3)</f>
        <v>68</v>
      </c>
      <c r="I12" s="123">
        <f>IF(H12="","",(H12/E12)*100)</f>
        <v>5.6525353283458024</v>
      </c>
      <c r="J12" s="124">
        <f>IF([1]tmpTJ1!I3="","",[1]tmpTJ1!I3)</f>
        <v>118</v>
      </c>
      <c r="K12" s="125">
        <f>IF(AND(I12&lt;&gt;0,J12&lt;&gt;""),(J12/E12)*100,"")</f>
        <v>9.8088113050706571</v>
      </c>
      <c r="L12" s="122">
        <f>IF([1]tmpTJ1!L3="","",[1]tmpTJ1!L3)</f>
        <v>181</v>
      </c>
      <c r="M12" s="123">
        <f>IF(AND(K12&lt;&gt;0,L12&lt;&gt;""),(L12/E12)*100,"")</f>
        <v>15.045719035743973</v>
      </c>
      <c r="N12" s="124">
        <f>IF([1]tmpTJ1!O3="","",[1]tmpTJ1!O3)</f>
        <v>236</v>
      </c>
      <c r="O12" s="125">
        <f>IF(AND(M12&lt;&gt;0,N12&lt;&gt;""),(N12/E12)*100,"")</f>
        <v>19.617622610141314</v>
      </c>
      <c r="P12" s="122">
        <f>IF([1]tmpTJ1!R3="","",[1]tmpTJ1!R3)</f>
        <v>266</v>
      </c>
      <c r="Q12" s="123">
        <f t="shared" si="4"/>
        <v>22.111388196176225</v>
      </c>
      <c r="R12" s="124">
        <f>IF([1]tmpTJ1!U3="","",[1]tmpTJ1!U3)</f>
        <v>296</v>
      </c>
      <c r="S12" s="125">
        <f>IF(AND(Q12&lt;&gt;0,R12&lt;&gt;""),(R12/E12)*100,"")</f>
        <v>24.60515378221114</v>
      </c>
      <c r="T12" s="122">
        <f>IF([1]tmpTJ1!X3="","",[1]tmpTJ1!X3)</f>
        <v>318</v>
      </c>
      <c r="U12" s="123">
        <f>IF(AND(S12&lt;&gt;0,T12&lt;&gt;""),(T12/E12)*100,"")</f>
        <v>26.433915211970078</v>
      </c>
      <c r="V12" s="124">
        <f>IF([1]tmpTJ1!AA3="","",[1]tmpTJ1!AA3)</f>
        <v>335</v>
      </c>
      <c r="W12" s="126">
        <f>IF(AND(U12&lt;&gt;0,V12&lt;&gt;""),(V12/E12)*100,"")</f>
        <v>27.847049044056526</v>
      </c>
      <c r="X12" s="122">
        <f>IF([1]tmpTJ1!AD3="","",[1]tmpTJ1!AD3)</f>
        <v>355</v>
      </c>
      <c r="Y12" s="127">
        <f>IF(AND(W12&lt;&gt;0,X12&lt;&gt;""),(X12/E12)*100,"")</f>
        <v>29.509559434746468</v>
      </c>
      <c r="Z12" s="124">
        <f>IF([1]tmpTJ1!AG3="","",[1]tmpTJ1!AG3)</f>
        <v>371</v>
      </c>
      <c r="AA12" s="126">
        <f>IF(AND(Y12&lt;&gt;0,Z12&lt;&gt;""),(Z12/E12)*100,"")</f>
        <v>30.839567747298418</v>
      </c>
      <c r="AB12" s="122">
        <f>IF([1]tmpTJ1!AJ3="","",[1]tmpTJ1!AJ3)</f>
        <v>386</v>
      </c>
      <c r="AC12" s="127">
        <f t="shared" si="10"/>
        <v>32.086450540315873</v>
      </c>
      <c r="AD12" s="124">
        <f>IF([1]tmpTJ1!AM3="","",[1]tmpTJ1!AM3)</f>
        <v>400</v>
      </c>
      <c r="AE12" s="128">
        <f>IF(AND(AD12&lt;&gt;0,AD12&lt;&gt;""),(AD12/E12)*100,"")</f>
        <v>33.250207813798838</v>
      </c>
      <c r="AF12" s="129">
        <f>IF(OR(AD12="",[1]tmpTJ1!AO3=""),"",[1]tmpTJ1!AO3)</f>
        <v>4</v>
      </c>
      <c r="AG12" s="130">
        <f>IF(AD12="","",[1]tmpTJ1!AQ3)</f>
        <v>189</v>
      </c>
      <c r="AH12" s="120">
        <f>IF(AD12&lt;&gt;"",AD12+[1]tmpTJ1!AO3+AG12,"")</f>
        <v>593</v>
      </c>
      <c r="AI12" s="131">
        <f>IF((AH12&lt;&gt;""),(AH12/E12)*100,"")</f>
        <v>49.293433083956771</v>
      </c>
    </row>
    <row r="13" spans="3:35" ht="21" customHeight="1" x14ac:dyDescent="0.6">
      <c r="C13" s="132"/>
      <c r="D13" s="133"/>
      <c r="E13" s="134">
        <f>IF([1]tmpTJ1!D3="","",[1]tmpTJ1!D3)</f>
        <v>1347</v>
      </c>
      <c r="F13" s="135"/>
      <c r="G13" s="136" t="str">
        <f>IF(AND(E13&lt;&gt;0,F13&lt;&gt;""),(F13/E13)*100,"")</f>
        <v/>
      </c>
      <c r="H13" s="137">
        <f>IF([1]tmpTJ1!G3="","",[1]tmpTJ1!G3)</f>
        <v>36</v>
      </c>
      <c r="I13" s="138">
        <f>IF(H13="","",(H13/E13)*100)</f>
        <v>2.6726057906458798</v>
      </c>
      <c r="J13" s="139">
        <f>IF([1]tmpTJ1!J3="","",[1]tmpTJ1!J3)</f>
        <v>94</v>
      </c>
      <c r="K13" s="140">
        <f>IF(AND(I13&lt;&gt;0,J13&lt;&gt;""),(J13/E13)*100,"")</f>
        <v>6.9784706755753527</v>
      </c>
      <c r="L13" s="137">
        <f>IF([1]tmpTJ1!M3="","",[1]tmpTJ1!M3)</f>
        <v>154</v>
      </c>
      <c r="M13" s="138">
        <f>IF(AND(K13&lt;&gt;0,L13&lt;&gt;""),(L13/E13)*100,"")</f>
        <v>11.432813659985152</v>
      </c>
      <c r="N13" s="139">
        <f>IF([1]tmpTJ1!P3="","",[1]tmpTJ1!P3)</f>
        <v>217</v>
      </c>
      <c r="O13" s="140">
        <f>IF(AND(M13&lt;&gt;0,N13&lt;&gt;""),(N13/E13)*100,"")</f>
        <v>16.109873793615442</v>
      </c>
      <c r="P13" s="137">
        <f>IF([1]tmpTJ1!S3="","",[1]tmpTJ1!S3)</f>
        <v>257</v>
      </c>
      <c r="Q13" s="138">
        <f t="shared" si="4"/>
        <v>19.079435783221975</v>
      </c>
      <c r="R13" s="139">
        <f>IF([1]tmpTJ1!V3="","",[1]tmpTJ1!V3)</f>
        <v>292</v>
      </c>
      <c r="S13" s="140">
        <f>IF(AND(Q13&lt;&gt;0,R13&lt;&gt;""),(R13/E13)*100,"")</f>
        <v>21.677802524127689</v>
      </c>
      <c r="T13" s="137">
        <f>IF([1]tmpTJ1!Y3="","",[1]tmpTJ1!Y3)</f>
        <v>321</v>
      </c>
      <c r="U13" s="138">
        <f>IF(AND(S13&lt;&gt;0,T13&lt;&gt;""),(T13/E13)*100,"")</f>
        <v>23.830734966592431</v>
      </c>
      <c r="V13" s="139">
        <f>IF([1]tmpTJ1!AB3="","",[1]tmpTJ1!AB3)</f>
        <v>342</v>
      </c>
      <c r="W13" s="141">
        <f>IF(AND(U13&lt;&gt;0,V13&lt;&gt;""),(V13/E13)*100,"")</f>
        <v>25.389755011135858</v>
      </c>
      <c r="X13" s="137">
        <f>IF([1]tmpTJ1!AE3="","",[1]tmpTJ1!AE3)</f>
        <v>361</v>
      </c>
      <c r="Y13" s="142">
        <f>IF(AND(W13&lt;&gt;0,X13&lt;&gt;""),(X13/E13)*100,"")</f>
        <v>26.800296956198959</v>
      </c>
      <c r="Z13" s="139">
        <f>IF([1]tmpTJ1!AH3="","",[1]tmpTJ1!AH3)</f>
        <v>380</v>
      </c>
      <c r="AA13" s="141">
        <f>IF(AND(Y13&lt;&gt;0,Z13&lt;&gt;""),(Z13/E13)*100,"")</f>
        <v>28.210838901262065</v>
      </c>
      <c r="AB13" s="137">
        <f>IF([1]tmpTJ1!AK3="","",[1]tmpTJ1!AK3)</f>
        <v>394</v>
      </c>
      <c r="AC13" s="142">
        <f t="shared" si="10"/>
        <v>29.250185597624352</v>
      </c>
      <c r="AD13" s="139">
        <f>IF([1]tmpTJ1!AN3="","",[1]tmpTJ1!AN3)</f>
        <v>404</v>
      </c>
      <c r="AE13" s="143">
        <f>IF(AND(AC13&lt;&gt;0,AD13&lt;&gt;""),(AD13/E13)*100,"")</f>
        <v>29.992576095025985</v>
      </c>
      <c r="AF13" s="144">
        <f>IF(OR(AD13="",[1]tmpTJ1!AP3=""),"",[1]tmpTJ1!AP3)</f>
        <v>14</v>
      </c>
      <c r="AG13" s="145">
        <f>IF(AD13="","",[1]tmpTJ1!AR3)</f>
        <v>266</v>
      </c>
      <c r="AH13" s="135">
        <f>IF(AD13&lt;&gt;"",AD13+[1]tmpTJ1!AP3+AG13,"")</f>
        <v>684</v>
      </c>
      <c r="AI13" s="146">
        <f>IF((AH13&lt;&gt;""),(AH13/E13)*100,"")</f>
        <v>50.779510022271715</v>
      </c>
    </row>
    <row r="14" spans="3:35" ht="21" customHeight="1" x14ac:dyDescent="0.6">
      <c r="C14" s="147"/>
      <c r="D14" s="148"/>
      <c r="E14" s="149">
        <f>IF(AND(E12&lt;&gt;"",E13&lt;&gt;""),E12+E13,"")</f>
        <v>2550</v>
      </c>
      <c r="F14" s="150" t="str">
        <f>IF(AND(F12&lt;&gt;"",F13&lt;&gt;""),F12+F13,"")</f>
        <v/>
      </c>
      <c r="G14" s="151" t="str">
        <f t="shared" si="0"/>
        <v/>
      </c>
      <c r="H14" s="152">
        <f>IF(AND(H12&lt;&gt;"",H13&lt;&gt;""),H12+H13,"")</f>
        <v>104</v>
      </c>
      <c r="I14" s="153">
        <f>IF(AND(H14&lt;&gt;0,H14&lt;&gt;""),(H14/E14)*100,"")</f>
        <v>4.0784313725490202</v>
      </c>
      <c r="J14" s="154">
        <f>IF(AND(J12&lt;&gt;"",J13&lt;&gt;""),J12+J13,"")</f>
        <v>212</v>
      </c>
      <c r="K14" s="155">
        <f t="shared" si="1"/>
        <v>8.3137254901960773</v>
      </c>
      <c r="L14" s="152">
        <f>IF(AND(L12&lt;&gt;"",L13&lt;&gt;""),L12+L13,"")</f>
        <v>335</v>
      </c>
      <c r="M14" s="153">
        <f t="shared" si="2"/>
        <v>13.137254901960786</v>
      </c>
      <c r="N14" s="154">
        <f>IF(AND(N12&lt;&gt;"",N13&lt;&gt;""),N12+N13,"")</f>
        <v>453</v>
      </c>
      <c r="O14" s="155">
        <f t="shared" si="3"/>
        <v>17.764705882352942</v>
      </c>
      <c r="P14" s="152">
        <f>IF(AND(P12&lt;&gt;"",P13&lt;&gt;""),P12+P13,"")</f>
        <v>523</v>
      </c>
      <c r="Q14" s="153">
        <f t="shared" si="4"/>
        <v>20.509803921568629</v>
      </c>
      <c r="R14" s="154">
        <f>IF(AND(R12&lt;&gt;"",R13&lt;&gt;""),R12+R13,"")</f>
        <v>588</v>
      </c>
      <c r="S14" s="155">
        <f t="shared" si="5"/>
        <v>23.058823529411764</v>
      </c>
      <c r="T14" s="152">
        <f>IF(AND(T12&lt;&gt;"",T13&lt;&gt;""),T12+T13,"")</f>
        <v>639</v>
      </c>
      <c r="U14" s="153">
        <f t="shared" si="6"/>
        <v>25.058823529411768</v>
      </c>
      <c r="V14" s="154">
        <f>IF(AND(V12&lt;&gt;"",V13&lt;&gt;""),V12+V13,"")</f>
        <v>677</v>
      </c>
      <c r="W14" s="156">
        <f t="shared" si="7"/>
        <v>26.549019607843139</v>
      </c>
      <c r="X14" s="152">
        <f>IF(AND(X12&lt;&gt;"",X13&lt;&gt;""),X12+X13,"")</f>
        <v>716</v>
      </c>
      <c r="Y14" s="157">
        <f t="shared" si="8"/>
        <v>28.078431372549019</v>
      </c>
      <c r="Z14" s="154">
        <f>IF(AND(Z12&lt;&gt;"",Z13&lt;&gt;""),Z12+Z13,"")</f>
        <v>751</v>
      </c>
      <c r="AA14" s="156">
        <f t="shared" si="9"/>
        <v>29.450980392156861</v>
      </c>
      <c r="AB14" s="152">
        <f>IF(AND(AB12&lt;&gt;"",AB13&lt;&gt;""),AB12+AB13,"")</f>
        <v>780</v>
      </c>
      <c r="AC14" s="157">
        <f t="shared" si="10"/>
        <v>30.588235294117649</v>
      </c>
      <c r="AD14" s="154">
        <f>IF(AND(AD12&lt;&gt;"",AD13&lt;&gt;""),AD12+AD13,"")</f>
        <v>804</v>
      </c>
      <c r="AE14" s="158">
        <f>IF(AND(AC14&lt;&gt;0,AD14&lt;&gt;""),(AD14/E14)*100,"")</f>
        <v>31.529411764705884</v>
      </c>
      <c r="AF14" s="159">
        <f>IF(AND(AF12&lt;&gt;"",AF13&lt;&gt;""),AF12+AF13,"")</f>
        <v>18</v>
      </c>
      <c r="AG14" s="160">
        <f>IF(AND(AG12&lt;&gt;"",AG13&lt;&gt;""),AG12+AG13,"")</f>
        <v>455</v>
      </c>
      <c r="AH14" s="150">
        <f>IF(AND(AH12&lt;&gt;"",AH13&lt;&gt;""),AH12+AH13,"")</f>
        <v>1277</v>
      </c>
      <c r="AI14" s="161">
        <f>IF(AH14&lt;&gt;"",(AH14/E14)*100,"")</f>
        <v>50.078431372549012</v>
      </c>
    </row>
    <row r="15" spans="3:35" ht="21" customHeight="1" x14ac:dyDescent="0.6">
      <c r="C15" s="89">
        <f>IF([1]tmpTJ1!A4="","",[1]tmpTJ1!A4)</f>
        <v>3</v>
      </c>
      <c r="D15" s="90" t="str">
        <f>IF([1]tmpTJ1!B4="","",[1]tmpTJ1!B4)</f>
        <v>高瀬町公民館勝間分館</v>
      </c>
      <c r="E15" s="162">
        <f>IF([1]tmpTJ1!C4="","",[1]tmpTJ1!C4)</f>
        <v>813</v>
      </c>
      <c r="F15" s="163"/>
      <c r="G15" s="164" t="str">
        <f>IF(AND(E15&lt;&gt;0,F15&lt;&gt;""),(F15/E15)*100,"")</f>
        <v/>
      </c>
      <c r="H15" s="165">
        <f>IF([1]tmpTJ1!F4="","",[1]tmpTJ1!F4)</f>
        <v>31</v>
      </c>
      <c r="I15" s="166">
        <f>IF(H15="","",(H15/E15)*100)</f>
        <v>3.8130381303813037</v>
      </c>
      <c r="J15" s="167">
        <f>IF([1]tmpTJ1!I4="","",[1]tmpTJ1!I4)</f>
        <v>59</v>
      </c>
      <c r="K15" s="168">
        <f>IF(AND(I15&lt;&gt;0,J15&lt;&gt;""),(J15/E15)*100,"")</f>
        <v>7.2570725707257075</v>
      </c>
      <c r="L15" s="165">
        <f>IF([1]tmpTJ1!L4="","",[1]tmpTJ1!L4)</f>
        <v>101</v>
      </c>
      <c r="M15" s="166">
        <f>IF(AND(K15&lt;&gt;0,L15&lt;&gt;""),(L15/E15)*100,"")</f>
        <v>12.423124231242312</v>
      </c>
      <c r="N15" s="167">
        <f>IF([1]tmpTJ1!O4="","",[1]tmpTJ1!O4)</f>
        <v>136</v>
      </c>
      <c r="O15" s="168">
        <f>IF(AND(M15&lt;&gt;0,N15&lt;&gt;""),(N15/E15)*100,"")</f>
        <v>16.728167281672818</v>
      </c>
      <c r="P15" s="165">
        <f>IF([1]tmpTJ1!R4="","",[1]tmpTJ1!R4)</f>
        <v>163</v>
      </c>
      <c r="Q15" s="166">
        <f>IF(AND(O15&lt;&gt;0,P15&lt;&gt;""),(P15/E15)*100,"")</f>
        <v>20.049200492004921</v>
      </c>
      <c r="R15" s="167">
        <f>IF([1]tmpTJ1!U4="","",[1]tmpTJ1!U4)</f>
        <v>189</v>
      </c>
      <c r="S15" s="168">
        <f>IF(AND(Q15&lt;&gt;0,R15&lt;&gt;""),(R15/E15)*100,"")</f>
        <v>23.247232472324722</v>
      </c>
      <c r="T15" s="165">
        <f>IF([1]tmpTJ1!X4="","",[1]tmpTJ1!X4)</f>
        <v>217</v>
      </c>
      <c r="U15" s="166">
        <f>IF(AND(S15&lt;&gt;0,T15&lt;&gt;""),(T15/E15)*100,"")</f>
        <v>26.691266912669125</v>
      </c>
      <c r="V15" s="167">
        <f>IF([1]tmpTJ1!AA4="","",[1]tmpTJ1!AA4)</f>
        <v>224</v>
      </c>
      <c r="W15" s="169">
        <f>IF(AND(U15&lt;&gt;0,V15&lt;&gt;""),(V15/E15)*100,"")</f>
        <v>27.552275522755227</v>
      </c>
      <c r="X15" s="165">
        <f>IF([1]tmpTJ1!AD4="","",[1]tmpTJ1!AD4)</f>
        <v>233</v>
      </c>
      <c r="Y15" s="170">
        <f>IF(AND(W15&lt;&gt;0,X15&lt;&gt;""),(X15/E15)*100,"")</f>
        <v>28.659286592865929</v>
      </c>
      <c r="Z15" s="167">
        <f>IF([1]tmpTJ1!AG4="","",[1]tmpTJ1!AG4)</f>
        <v>245</v>
      </c>
      <c r="AA15" s="169">
        <f>IF(AND(Y15&lt;&gt;0,Z15&lt;&gt;""),(Z15/E15)*100,"")</f>
        <v>30.135301353013531</v>
      </c>
      <c r="AB15" s="165">
        <f>IF([1]tmpTJ1!AJ4="","",[1]tmpTJ1!AJ4)</f>
        <v>251</v>
      </c>
      <c r="AC15" s="170">
        <f>IF(AND(AA15&lt;&gt;0,AB15&lt;&gt;""),(AB15/E15)*100,"")</f>
        <v>30.873308733087327</v>
      </c>
      <c r="AD15" s="167">
        <f>IF([1]tmpTJ1!AM4="","",[1]tmpTJ1!AM4)</f>
        <v>257</v>
      </c>
      <c r="AE15" s="171">
        <f>IF(AND(AD15&lt;&gt;0,AD15&lt;&gt;""),(AD15/E15)*100,"")</f>
        <v>31.611316113161131</v>
      </c>
      <c r="AF15" s="172">
        <f>IF(OR(AD15="",[1]tmpTJ1!AO4=""),"",[1]tmpTJ1!AO4)</f>
        <v>5</v>
      </c>
      <c r="AG15" s="173">
        <f>IF(AD15="","",[1]tmpTJ1!AQ4)</f>
        <v>115</v>
      </c>
      <c r="AH15" s="163">
        <f>IF(AD15&lt;&gt;"",AD15+[1]tmpTJ1!AO4+AG15,"")</f>
        <v>377</v>
      </c>
      <c r="AI15" s="174">
        <f>IF((AH15&lt;&gt;""),(AH15/E15)*100,"")</f>
        <v>46.371463714637144</v>
      </c>
    </row>
    <row r="16" spans="3:35" ht="21" customHeight="1" x14ac:dyDescent="0.6">
      <c r="C16" s="89"/>
      <c r="D16" s="90"/>
      <c r="E16" s="91">
        <f>IF([1]tmpTJ1!D4="","",[1]tmpTJ1!D4)</f>
        <v>900</v>
      </c>
      <c r="F16" s="92"/>
      <c r="G16" s="93" t="str">
        <f>IF(AND(E16&lt;&gt;0,F16&lt;&gt;""),(F16/E16)*100,"")</f>
        <v/>
      </c>
      <c r="H16" s="94">
        <f>IF([1]tmpTJ1!G4="","",[1]tmpTJ1!G4)</f>
        <v>27</v>
      </c>
      <c r="I16" s="95">
        <f>IF(H16="","",(H16/E16)*100)</f>
        <v>3</v>
      </c>
      <c r="J16" s="96">
        <f>IF([1]tmpTJ1!J4="","",[1]tmpTJ1!J4)</f>
        <v>50</v>
      </c>
      <c r="K16" s="97">
        <f>IF(AND(I16&lt;&gt;0,J16&lt;&gt;""),(J16/E16)*100,"")</f>
        <v>5.5555555555555554</v>
      </c>
      <c r="L16" s="94">
        <f>IF([1]tmpTJ1!M4="","",[1]tmpTJ1!M4)</f>
        <v>94</v>
      </c>
      <c r="M16" s="95">
        <f>IF(AND(K16&lt;&gt;0,L16&lt;&gt;""),(L16/E16)*100,"")</f>
        <v>10.444444444444445</v>
      </c>
      <c r="N16" s="96">
        <f>IF([1]tmpTJ1!P4="","",[1]tmpTJ1!P4)</f>
        <v>119</v>
      </c>
      <c r="O16" s="97">
        <f>IF(AND(M16&lt;&gt;0,N16&lt;&gt;""),(N16/E16)*100,"")</f>
        <v>13.222222222222221</v>
      </c>
      <c r="P16" s="94">
        <f>IF([1]tmpTJ1!S4="","",[1]tmpTJ1!S4)</f>
        <v>146</v>
      </c>
      <c r="Q16" s="95">
        <f>IF(AND(O16&lt;&gt;0,P16&lt;&gt;""),(P16/E16)*100,"")</f>
        <v>16.222222222222221</v>
      </c>
      <c r="R16" s="96">
        <f>IF([1]tmpTJ1!V4="","",[1]tmpTJ1!V4)</f>
        <v>169</v>
      </c>
      <c r="S16" s="97">
        <f>IF(AND(Q16&lt;&gt;0,R16&lt;&gt;""),(R16/E16)*100,"")</f>
        <v>18.777777777777775</v>
      </c>
      <c r="T16" s="94">
        <f>IF([1]tmpTJ1!Y4="","",[1]tmpTJ1!Y4)</f>
        <v>193</v>
      </c>
      <c r="U16" s="95">
        <f>IF(AND(S16&lt;&gt;0,T16&lt;&gt;""),(T16/E16)*100,"")</f>
        <v>21.444444444444443</v>
      </c>
      <c r="V16" s="96">
        <f>IF([1]tmpTJ1!AB4="","",[1]tmpTJ1!AB4)</f>
        <v>203</v>
      </c>
      <c r="W16" s="98">
        <f>IF(AND(U16&lt;&gt;0,V16&lt;&gt;""),(V16/E16)*100,"")</f>
        <v>22.555555555555557</v>
      </c>
      <c r="X16" s="94">
        <f>IF([1]tmpTJ1!AE4="","",[1]tmpTJ1!AE4)</f>
        <v>212</v>
      </c>
      <c r="Y16" s="99">
        <f>IF(AND(W16&lt;&gt;0,X16&lt;&gt;""),(X16/E16)*100,"")</f>
        <v>23.555555555555554</v>
      </c>
      <c r="Z16" s="96">
        <f>IF([1]tmpTJ1!AH4="","",[1]tmpTJ1!AH4)</f>
        <v>223</v>
      </c>
      <c r="AA16" s="98">
        <f>IF(AND(Y16&lt;&gt;0,Z16&lt;&gt;""),(Z16/E16)*100,"")</f>
        <v>24.777777777777779</v>
      </c>
      <c r="AB16" s="94">
        <f>IF([1]tmpTJ1!AK4="","",[1]tmpTJ1!AK4)</f>
        <v>230</v>
      </c>
      <c r="AC16" s="99">
        <f>IF(AND(AA16&lt;&gt;0,AB16&lt;&gt;""),(AB16/E16)*100,"")</f>
        <v>25.555555555555554</v>
      </c>
      <c r="AD16" s="96">
        <f>IF([1]tmpTJ1!AN4="","",[1]tmpTJ1!AN4)</f>
        <v>237</v>
      </c>
      <c r="AE16" s="100">
        <f>IF(AND(AC16&lt;&gt;0,AD16&lt;&gt;""),(AD16/E16)*100,"")</f>
        <v>26.333333333333332</v>
      </c>
      <c r="AF16" s="101">
        <f>IF(OR(AD16="",[1]tmpTJ1!AP4=""),"",[1]tmpTJ1!AP4)</f>
        <v>3</v>
      </c>
      <c r="AG16" s="102">
        <f>IF(AD16="","",[1]tmpTJ1!AR4)</f>
        <v>156</v>
      </c>
      <c r="AH16" s="92">
        <f>IF(AD16&lt;&gt;"",AD16+[1]tmpTJ1!AP4+AG16,"")</f>
        <v>396</v>
      </c>
      <c r="AI16" s="103">
        <f>IF((AH16&lt;&gt;""),(AH16/E16)*100,"")</f>
        <v>44</v>
      </c>
    </row>
    <row r="17" spans="3:35" ht="21" customHeight="1" x14ac:dyDescent="0.6">
      <c r="C17" s="89"/>
      <c r="D17" s="90"/>
      <c r="E17" s="104">
        <f>IF(AND(E15&lt;&gt;"",E16&lt;&gt;""),E15+E16,"")</f>
        <v>1713</v>
      </c>
      <c r="F17" s="105" t="str">
        <f>IF(AND(F15&lt;&gt;"",F16&lt;&gt;""),F15+F16,"")</f>
        <v/>
      </c>
      <c r="G17" s="106" t="str">
        <f t="shared" ref="G17:G80" si="11">IF(AND(E17&lt;&gt;0,F17&lt;&gt;""),(F17/E17)*100,"")</f>
        <v/>
      </c>
      <c r="H17" s="107">
        <f>IF(AND(H15&lt;&gt;"",H16&lt;&gt;""),H15+H16,"")</f>
        <v>58</v>
      </c>
      <c r="I17" s="108">
        <f>IF(AND(H17&lt;&gt;0,H17&lt;&gt;""),(H17/E17)*100,"")</f>
        <v>3.3858727378867486</v>
      </c>
      <c r="J17" s="109">
        <f>IF(AND(J15&lt;&gt;"",J16&lt;&gt;""),J15+J16,"")</f>
        <v>109</v>
      </c>
      <c r="K17" s="110">
        <f t="shared" ref="K17:K80" si="12">IF(AND(I17&lt;&gt;0,J17&lt;&gt;""),(J17/E17)*100,"")</f>
        <v>6.363105662580268</v>
      </c>
      <c r="L17" s="107">
        <f>IF(AND(L15&lt;&gt;"",L16&lt;&gt;""),L15+L16,"")</f>
        <v>195</v>
      </c>
      <c r="M17" s="108">
        <f t="shared" ref="M17:M80" si="13">IF(AND(K17&lt;&gt;0,L17&lt;&gt;""),(L17/E17)*100,"")</f>
        <v>11.38353765323993</v>
      </c>
      <c r="N17" s="109">
        <f>IF(AND(N15&lt;&gt;"",N16&lt;&gt;""),N15+N16,"")</f>
        <v>255</v>
      </c>
      <c r="O17" s="110">
        <f t="shared" ref="O17:O80" si="14">IF(AND(M17&lt;&gt;0,N17&lt;&gt;""),(N17/E17)*100,"")</f>
        <v>14.886164623467602</v>
      </c>
      <c r="P17" s="107">
        <f>IF(AND(P15&lt;&gt;"",P16&lt;&gt;""),P15+P16,"")</f>
        <v>309</v>
      </c>
      <c r="Q17" s="108">
        <f t="shared" si="4"/>
        <v>18.038528896672503</v>
      </c>
      <c r="R17" s="109">
        <f>IF(AND(R15&lt;&gt;"",R16&lt;&gt;""),R15+R16,"")</f>
        <v>358</v>
      </c>
      <c r="S17" s="110">
        <f t="shared" ref="S17:S80" si="15">IF(AND(Q17&lt;&gt;0,R17&lt;&gt;""),(R17/E17)*100,"")</f>
        <v>20.8990075890251</v>
      </c>
      <c r="T17" s="107">
        <f>IF(AND(T15&lt;&gt;"",T16&lt;&gt;""),T15+T16,"")</f>
        <v>410</v>
      </c>
      <c r="U17" s="108">
        <f t="shared" ref="U17:U80" si="16">IF(AND(S17&lt;&gt;0,T17&lt;&gt;""),(T17/E17)*100,"")</f>
        <v>23.934617629889082</v>
      </c>
      <c r="V17" s="109">
        <f>IF(AND(V15&lt;&gt;"",V16&lt;&gt;""),V15+V16,"")</f>
        <v>427</v>
      </c>
      <c r="W17" s="111">
        <f t="shared" ref="W17:W80" si="17">IF(AND(U17&lt;&gt;0,V17&lt;&gt;""),(V17/E17)*100,"")</f>
        <v>24.927028604786923</v>
      </c>
      <c r="X17" s="107">
        <f>IF(AND(X15&lt;&gt;"",X16&lt;&gt;""),X15+X16,"")</f>
        <v>445</v>
      </c>
      <c r="Y17" s="112">
        <f t="shared" ref="Y17:Y80" si="18">IF(AND(W17&lt;&gt;0,X17&lt;&gt;""),(X17/E17)*100,"")</f>
        <v>25.977816695855228</v>
      </c>
      <c r="Z17" s="109">
        <f>IF(AND(Z15&lt;&gt;"",Z16&lt;&gt;""),Z15+Z16,"")</f>
        <v>468</v>
      </c>
      <c r="AA17" s="111">
        <f t="shared" ref="AA17:AA80" si="19">IF(AND(Y17&lt;&gt;0,Z17&lt;&gt;""),(Z17/E17)*100,"")</f>
        <v>27.320490367775829</v>
      </c>
      <c r="AB17" s="107">
        <f>IF(AND(AB15&lt;&gt;"",AB16&lt;&gt;""),AB15+AB16,"")</f>
        <v>481</v>
      </c>
      <c r="AC17" s="112">
        <f t="shared" si="10"/>
        <v>28.079392877991825</v>
      </c>
      <c r="AD17" s="109">
        <f>IF(AND(AD15&lt;&gt;"",AD16&lt;&gt;""),AD15+AD16,"")</f>
        <v>494</v>
      </c>
      <c r="AE17" s="113">
        <f>IF(AND(AC17&lt;&gt;0,AD17&lt;&gt;""),(AD17/E17)*100,"")</f>
        <v>28.838295388207825</v>
      </c>
      <c r="AF17" s="114">
        <f>IF(AND(AF15&lt;&gt;"",AF16&lt;&gt;""),AF15+AF16,"")</f>
        <v>8</v>
      </c>
      <c r="AG17" s="115">
        <f>IF(AND(AG15&lt;&gt;"",AG16&lt;&gt;""),AG15+AG16,"")</f>
        <v>271</v>
      </c>
      <c r="AH17" s="105">
        <f>IF(AND(AH15&lt;&gt;"",AH16&lt;&gt;""),AH15+AH16,"")</f>
        <v>773</v>
      </c>
      <c r="AI17" s="116">
        <f>IF(AH17&lt;&gt;"",(AH17/E17)*100,"")</f>
        <v>45.125510799766495</v>
      </c>
    </row>
    <row r="18" spans="3:35" ht="21" customHeight="1" x14ac:dyDescent="0.6">
      <c r="C18" s="117">
        <f>IF([1]tmpTJ1!A5="","",[1]tmpTJ1!A5)</f>
        <v>4</v>
      </c>
      <c r="D18" s="118" t="str">
        <f>IF([1]tmpTJ1!B5="","",[1]tmpTJ1!B5)</f>
        <v>高瀬町公民館比地二分館</v>
      </c>
      <c r="E18" s="119">
        <f>IF([1]tmpTJ1!C5="","",[1]tmpTJ1!C5)</f>
        <v>816</v>
      </c>
      <c r="F18" s="120"/>
      <c r="G18" s="121" t="str">
        <f t="shared" si="11"/>
        <v/>
      </c>
      <c r="H18" s="122">
        <f>IF([1]tmpTJ1!F5="","",[1]tmpTJ1!F5)</f>
        <v>46</v>
      </c>
      <c r="I18" s="123">
        <f>IF(H18="","",(H18/E18)*100)</f>
        <v>5.6372549019607847</v>
      </c>
      <c r="J18" s="124">
        <f>IF([1]tmpTJ1!I5="","",[1]tmpTJ1!I5)</f>
        <v>108</v>
      </c>
      <c r="K18" s="125">
        <f>IF(AND(I18&lt;&gt;0,J18&lt;&gt;""),(J18/E18)*100,"")</f>
        <v>13.23529411764706</v>
      </c>
      <c r="L18" s="122">
        <f>IF([1]tmpTJ1!L5="","",[1]tmpTJ1!L5)</f>
        <v>162</v>
      </c>
      <c r="M18" s="123">
        <f>IF(AND(K18&lt;&gt;0,L18&lt;&gt;""),(L18/E18)*100,"")</f>
        <v>19.852941176470587</v>
      </c>
      <c r="N18" s="124">
        <f>IF([1]tmpTJ1!O5="","",[1]tmpTJ1!O5)</f>
        <v>201</v>
      </c>
      <c r="O18" s="125">
        <f>IF(AND(M18&lt;&gt;0,N18&lt;&gt;""),(N18/E18)*100,"")</f>
        <v>24.632352941176471</v>
      </c>
      <c r="P18" s="122">
        <f>IF([1]tmpTJ1!R5="","",[1]tmpTJ1!R5)</f>
        <v>227</v>
      </c>
      <c r="Q18" s="123">
        <f>IF(AND(O18&lt;&gt;0,P18&lt;&gt;""),(P18/E18)*100,"")</f>
        <v>27.818627450980394</v>
      </c>
      <c r="R18" s="124">
        <f>IF([1]tmpTJ1!U5="","",[1]tmpTJ1!U5)</f>
        <v>245</v>
      </c>
      <c r="S18" s="125">
        <f>IF(AND(Q18&lt;&gt;0,R18&lt;&gt;""),(R18/E18)*100,"")</f>
        <v>30.024509803921568</v>
      </c>
      <c r="T18" s="122">
        <f>IF([1]tmpTJ1!X5="","",[1]tmpTJ1!X5)</f>
        <v>273</v>
      </c>
      <c r="U18" s="123">
        <f>IF(AND(S18&lt;&gt;0,T18&lt;&gt;""),(T18/E18)*100,"")</f>
        <v>33.455882352941174</v>
      </c>
      <c r="V18" s="124">
        <f>IF([1]tmpTJ1!AA5="","",[1]tmpTJ1!AA5)</f>
        <v>293</v>
      </c>
      <c r="W18" s="126">
        <f>IF(AND(U18&lt;&gt;0,V18&lt;&gt;""),(V18/E18)*100,"")</f>
        <v>35.906862745098039</v>
      </c>
      <c r="X18" s="122">
        <f>IF([1]tmpTJ1!AD5="","",[1]tmpTJ1!AD5)</f>
        <v>310</v>
      </c>
      <c r="Y18" s="127">
        <f>IF(AND(W18&lt;&gt;0,X18&lt;&gt;""),(X18/E18)*100,"")</f>
        <v>37.990196078431367</v>
      </c>
      <c r="Z18" s="124">
        <f>IF([1]tmpTJ1!AG5="","",[1]tmpTJ1!AG5)</f>
        <v>326</v>
      </c>
      <c r="AA18" s="126">
        <f>IF(AND(Y18&lt;&gt;0,Z18&lt;&gt;""),(Z18/E18)*100,"")</f>
        <v>39.950980392156865</v>
      </c>
      <c r="AB18" s="122">
        <f>IF([1]tmpTJ1!AJ5="","",[1]tmpTJ1!AJ5)</f>
        <v>335</v>
      </c>
      <c r="AC18" s="127">
        <f>IF(AND(AA18&lt;&gt;0,AB18&lt;&gt;""),(AB18/E18)*100,"")</f>
        <v>41.053921568627452</v>
      </c>
      <c r="AD18" s="124">
        <f>IF([1]tmpTJ1!AM5="","",[1]tmpTJ1!AM5)</f>
        <v>340</v>
      </c>
      <c r="AE18" s="128">
        <f>IF(AND(AD18&lt;&gt;0,AD18&lt;&gt;""),(AD18/E18)*100,"")</f>
        <v>41.666666666666671</v>
      </c>
      <c r="AF18" s="129">
        <f>IF(OR(AD18="",[1]tmpTJ1!AO5=""),"",[1]tmpTJ1!AO5)</f>
        <v>2</v>
      </c>
      <c r="AG18" s="130">
        <f>IF(AD18="","",[1]tmpTJ1!AQ5)</f>
        <v>109</v>
      </c>
      <c r="AH18" s="120">
        <f>IF(AD18&lt;&gt;"",AD18+[1]tmpTJ1!AO5+AG18,"")</f>
        <v>451</v>
      </c>
      <c r="AI18" s="131">
        <f>IF((AH18&lt;&gt;""),(AH18/E18)*100,"")</f>
        <v>55.269607843137258</v>
      </c>
    </row>
    <row r="19" spans="3:35" ht="21" customHeight="1" x14ac:dyDescent="0.6">
      <c r="C19" s="132"/>
      <c r="D19" s="133"/>
      <c r="E19" s="134">
        <f>IF([1]tmpTJ1!D5="","",[1]tmpTJ1!D5)</f>
        <v>912</v>
      </c>
      <c r="F19" s="135"/>
      <c r="G19" s="136" t="str">
        <f t="shared" si="11"/>
        <v/>
      </c>
      <c r="H19" s="137">
        <f>IF([1]tmpTJ1!G5="","",[1]tmpTJ1!G5)</f>
        <v>34</v>
      </c>
      <c r="I19" s="138">
        <f>IF(H19="","",(H19/E19)*100)</f>
        <v>3.7280701754385963</v>
      </c>
      <c r="J19" s="139">
        <f>IF([1]tmpTJ1!J5="","",[1]tmpTJ1!J5)</f>
        <v>86</v>
      </c>
      <c r="K19" s="140">
        <f>IF(AND(I19&lt;&gt;0,J19&lt;&gt;""),(J19/E19)*100,"")</f>
        <v>9.4298245614035086</v>
      </c>
      <c r="L19" s="137">
        <f>IF([1]tmpTJ1!M5="","",[1]tmpTJ1!M5)</f>
        <v>146</v>
      </c>
      <c r="M19" s="138">
        <f>IF(AND(K19&lt;&gt;0,L19&lt;&gt;""),(L19/E19)*100,"")</f>
        <v>16.008771929824562</v>
      </c>
      <c r="N19" s="139">
        <f>IF([1]tmpTJ1!P5="","",[1]tmpTJ1!P5)</f>
        <v>176</v>
      </c>
      <c r="O19" s="140">
        <f>IF(AND(M19&lt;&gt;0,N19&lt;&gt;""),(N19/E19)*100,"")</f>
        <v>19.298245614035086</v>
      </c>
      <c r="P19" s="137">
        <f>IF([1]tmpTJ1!S5="","",[1]tmpTJ1!S5)</f>
        <v>199</v>
      </c>
      <c r="Q19" s="138">
        <f>IF(AND(O19&lt;&gt;0,P19&lt;&gt;""),(P19/E19)*100,"")</f>
        <v>21.820175438596493</v>
      </c>
      <c r="R19" s="139">
        <f>IF([1]tmpTJ1!V5="","",[1]tmpTJ1!V5)</f>
        <v>224</v>
      </c>
      <c r="S19" s="140">
        <f>IF(AND(Q19&lt;&gt;0,R19&lt;&gt;""),(R19/E19)*100,"")</f>
        <v>24.561403508771928</v>
      </c>
      <c r="T19" s="137">
        <f>IF([1]tmpTJ1!Y5="","",[1]tmpTJ1!Y5)</f>
        <v>246</v>
      </c>
      <c r="U19" s="138">
        <f>IF(AND(S19&lt;&gt;0,T19&lt;&gt;""),(T19/E19)*100,"")</f>
        <v>26.973684210526315</v>
      </c>
      <c r="V19" s="139">
        <f>IF([1]tmpTJ1!AB5="","",[1]tmpTJ1!AB5)</f>
        <v>265</v>
      </c>
      <c r="W19" s="141">
        <f>IF(AND(U19&lt;&gt;0,V19&lt;&gt;""),(V19/E19)*100,"")</f>
        <v>29.057017543859647</v>
      </c>
      <c r="X19" s="137">
        <f>IF([1]tmpTJ1!AE5="","",[1]tmpTJ1!AE5)</f>
        <v>284</v>
      </c>
      <c r="Y19" s="142">
        <f>IF(AND(W19&lt;&gt;0,X19&lt;&gt;""),(X19/E19)*100,"")</f>
        <v>31.140350877192986</v>
      </c>
      <c r="Z19" s="139">
        <f>IF([1]tmpTJ1!AH5="","",[1]tmpTJ1!AH5)</f>
        <v>298</v>
      </c>
      <c r="AA19" s="141">
        <f>IF(AND(Y19&lt;&gt;0,Z19&lt;&gt;""),(Z19/E19)*100,"")</f>
        <v>32.675438596491233</v>
      </c>
      <c r="AB19" s="137">
        <f>IF([1]tmpTJ1!AK5="","",[1]tmpTJ1!AK5)</f>
        <v>313</v>
      </c>
      <c r="AC19" s="142">
        <f>IF(AND(AA19&lt;&gt;0,AB19&lt;&gt;""),(AB19/E19)*100,"")</f>
        <v>34.320175438596493</v>
      </c>
      <c r="AD19" s="139">
        <f>IF([1]tmpTJ1!AN5="","",[1]tmpTJ1!AN5)</f>
        <v>319</v>
      </c>
      <c r="AE19" s="143">
        <f>IF(AND(AC19&lt;&gt;0,AD19&lt;&gt;""),(AD19/E19)*100,"")</f>
        <v>34.978070175438596</v>
      </c>
      <c r="AF19" s="144">
        <f>IF(OR(AD19="",[1]tmpTJ1!AP5=""),"",[1]tmpTJ1!AP5)</f>
        <v>8</v>
      </c>
      <c r="AG19" s="145">
        <f>IF(AD19="","",[1]tmpTJ1!AR5)</f>
        <v>167</v>
      </c>
      <c r="AH19" s="135">
        <f>IF(AD19&lt;&gt;"",AD19+[1]tmpTJ1!AP5+AG19,"")</f>
        <v>494</v>
      </c>
      <c r="AI19" s="146">
        <f>IF((AH19&lt;&gt;""),(AH19/E19)*100,"")</f>
        <v>54.166666666666664</v>
      </c>
    </row>
    <row r="20" spans="3:35" ht="21" customHeight="1" x14ac:dyDescent="0.6">
      <c r="C20" s="147"/>
      <c r="D20" s="148"/>
      <c r="E20" s="149">
        <f>IF(AND(E18&lt;&gt;"",E19&lt;&gt;""),E18+E19,"")</f>
        <v>1728</v>
      </c>
      <c r="F20" s="150" t="str">
        <f>IF(AND(F18&lt;&gt;"",F19&lt;&gt;""),F18+F19,"")</f>
        <v/>
      </c>
      <c r="G20" s="151" t="str">
        <f t="shared" si="11"/>
        <v/>
      </c>
      <c r="H20" s="152">
        <f>IF(AND(H18&lt;&gt;"",H19&lt;&gt;""),H18+H19,"")</f>
        <v>80</v>
      </c>
      <c r="I20" s="153">
        <f>IF(AND(H20&lt;&gt;0,H20&lt;&gt;""),(H20/E20)*100,"")</f>
        <v>4.6296296296296298</v>
      </c>
      <c r="J20" s="154">
        <f>IF(AND(J18&lt;&gt;"",J19&lt;&gt;""),J18+J19,"")</f>
        <v>194</v>
      </c>
      <c r="K20" s="155">
        <f t="shared" si="12"/>
        <v>11.226851851851851</v>
      </c>
      <c r="L20" s="152">
        <f>IF(AND(L18&lt;&gt;"",L19&lt;&gt;""),L18+L19,"")</f>
        <v>308</v>
      </c>
      <c r="M20" s="153">
        <f t="shared" si="13"/>
        <v>17.824074074074073</v>
      </c>
      <c r="N20" s="154">
        <f>IF(AND(N18&lt;&gt;"",N19&lt;&gt;""),N18+N19,"")</f>
        <v>377</v>
      </c>
      <c r="O20" s="155">
        <f t="shared" si="14"/>
        <v>21.81712962962963</v>
      </c>
      <c r="P20" s="152">
        <f>IF(AND(P18&lt;&gt;"",P19&lt;&gt;""),P18+P19,"")</f>
        <v>426</v>
      </c>
      <c r="Q20" s="153">
        <f t="shared" si="4"/>
        <v>24.652777777777779</v>
      </c>
      <c r="R20" s="154">
        <f>IF(AND(R18&lt;&gt;"",R19&lt;&gt;""),R18+R19,"")</f>
        <v>469</v>
      </c>
      <c r="S20" s="155">
        <f t="shared" si="15"/>
        <v>27.141203703703702</v>
      </c>
      <c r="T20" s="152">
        <f>IF(AND(T18&lt;&gt;"",T19&lt;&gt;""),T18+T19,"")</f>
        <v>519</v>
      </c>
      <c r="U20" s="153">
        <f t="shared" si="16"/>
        <v>30.034722222222221</v>
      </c>
      <c r="V20" s="154">
        <f>IF(AND(V18&lt;&gt;"",V19&lt;&gt;""),V18+V19,"")</f>
        <v>558</v>
      </c>
      <c r="W20" s="156">
        <f t="shared" si="17"/>
        <v>32.291666666666671</v>
      </c>
      <c r="X20" s="152">
        <f>IF(AND(X18&lt;&gt;"",X19&lt;&gt;""),X18+X19,"")</f>
        <v>594</v>
      </c>
      <c r="Y20" s="157">
        <f t="shared" si="18"/>
        <v>34.375</v>
      </c>
      <c r="Z20" s="154">
        <f>IF(AND(Z18&lt;&gt;"",Z19&lt;&gt;""),Z18+Z19,"")</f>
        <v>624</v>
      </c>
      <c r="AA20" s="156">
        <f t="shared" si="19"/>
        <v>36.111111111111107</v>
      </c>
      <c r="AB20" s="152">
        <f>IF(AND(AB18&lt;&gt;"",AB19&lt;&gt;""),AB18+AB19,"")</f>
        <v>648</v>
      </c>
      <c r="AC20" s="157">
        <f t="shared" si="10"/>
        <v>37.5</v>
      </c>
      <c r="AD20" s="154">
        <f>IF(AND(AD18&lt;&gt;"",AD19&lt;&gt;""),AD18+AD19,"")</f>
        <v>659</v>
      </c>
      <c r="AE20" s="158">
        <f>IF(AND(AC20&lt;&gt;0,AD20&lt;&gt;""),(AD20/E20)*100,"")</f>
        <v>38.136574074074076</v>
      </c>
      <c r="AF20" s="159">
        <f>IF(AND(AF18&lt;&gt;"",AF19&lt;&gt;""),AF18+AF19,"")</f>
        <v>10</v>
      </c>
      <c r="AG20" s="160">
        <f>IF(AND(AG18&lt;&gt;"",AG19&lt;&gt;""),AG18+AG19,"")</f>
        <v>276</v>
      </c>
      <c r="AH20" s="150">
        <f>IF(AND(AH18&lt;&gt;"",AH19&lt;&gt;""),AH18+AH19,"")</f>
        <v>945</v>
      </c>
      <c r="AI20" s="161">
        <f>IF(AH20&lt;&gt;"",(AH20/E20)*100,"")</f>
        <v>54.6875</v>
      </c>
    </row>
    <row r="21" spans="3:35" ht="21" customHeight="1" x14ac:dyDescent="0.6">
      <c r="C21" s="89">
        <f>IF([1]tmpTJ1!A6="","",[1]tmpTJ1!A6)</f>
        <v>5</v>
      </c>
      <c r="D21" s="90" t="str">
        <f>IF([1]tmpTJ1!B6="","",[1]tmpTJ1!B6)</f>
        <v>二ノ宮農業構造改善センター</v>
      </c>
      <c r="E21" s="162">
        <f>IF([1]tmpTJ1!C6="","",[1]tmpTJ1!C6)</f>
        <v>761</v>
      </c>
      <c r="F21" s="163"/>
      <c r="G21" s="164" t="str">
        <f t="shared" si="11"/>
        <v/>
      </c>
      <c r="H21" s="165">
        <f>IF([1]tmpTJ1!F6="","",[1]tmpTJ1!F6)</f>
        <v>58</v>
      </c>
      <c r="I21" s="166">
        <f>IF(H21="","",(H21/E21)*100)</f>
        <v>7.6215505913272015</v>
      </c>
      <c r="J21" s="167">
        <f>IF([1]tmpTJ1!I6="","",[1]tmpTJ1!I6)</f>
        <v>127</v>
      </c>
      <c r="K21" s="168">
        <f>IF(AND(I21&lt;&gt;0,J21&lt;&gt;""),(J21/E21)*100,"")</f>
        <v>16.68856767411301</v>
      </c>
      <c r="L21" s="165">
        <f>IF([1]tmpTJ1!L6="","",[1]tmpTJ1!L6)</f>
        <v>180</v>
      </c>
      <c r="M21" s="166">
        <f>IF(AND(K21&lt;&gt;0,L21&lt;&gt;""),(L21/E21)*100,"")</f>
        <v>23.653088042049937</v>
      </c>
      <c r="N21" s="167">
        <f>IF([1]tmpTJ1!O6="","",[1]tmpTJ1!O6)</f>
        <v>213</v>
      </c>
      <c r="O21" s="168">
        <f>IF(AND(M21&lt;&gt;0,N21&lt;&gt;""),(N21/E21)*100,"")</f>
        <v>27.989487516425754</v>
      </c>
      <c r="P21" s="165">
        <f>IF([1]tmpTJ1!R6="","",[1]tmpTJ1!R6)</f>
        <v>241</v>
      </c>
      <c r="Q21" s="166">
        <f>IF(AND(O21&lt;&gt;0,P21&lt;&gt;""),(P21/E21)*100,"")</f>
        <v>31.668856767411302</v>
      </c>
      <c r="R21" s="167">
        <f>IF([1]tmpTJ1!U6="","",[1]tmpTJ1!U6)</f>
        <v>259</v>
      </c>
      <c r="S21" s="168">
        <f>IF(AND(Q21&lt;&gt;0,R21&lt;&gt;""),(R21/E21)*100,"")</f>
        <v>34.034165571616292</v>
      </c>
      <c r="T21" s="165">
        <f>IF([1]tmpTJ1!X6="","",[1]tmpTJ1!X6)</f>
        <v>283</v>
      </c>
      <c r="U21" s="166">
        <f>IF(AND(S21&lt;&gt;0,T21&lt;&gt;""),(T21/E21)*100,"")</f>
        <v>37.187910643889623</v>
      </c>
      <c r="V21" s="167">
        <f>IF([1]tmpTJ1!AA6="","",[1]tmpTJ1!AA6)</f>
        <v>301</v>
      </c>
      <c r="W21" s="169">
        <f>IF(AND(U21&lt;&gt;0,V21&lt;&gt;""),(V21/E21)*100,"")</f>
        <v>39.553219448094609</v>
      </c>
      <c r="X21" s="165">
        <f>IF([1]tmpTJ1!AD6="","",[1]tmpTJ1!AD6)</f>
        <v>313</v>
      </c>
      <c r="Y21" s="170">
        <f>IF(AND(W21&lt;&gt;0,X21&lt;&gt;""),(X21/E21)*100,"")</f>
        <v>41.130091984231278</v>
      </c>
      <c r="Z21" s="167">
        <f>IF([1]tmpTJ1!AG6="","",[1]tmpTJ1!AG6)</f>
        <v>325</v>
      </c>
      <c r="AA21" s="169">
        <f>IF(AND(Y21&lt;&gt;0,Z21&lt;&gt;""),(Z21/E21)*100,"")</f>
        <v>42.706964520367933</v>
      </c>
      <c r="AB21" s="165">
        <f>IF([1]tmpTJ1!AJ6="","",[1]tmpTJ1!AJ6)</f>
        <v>331</v>
      </c>
      <c r="AC21" s="170">
        <f>IF(AND(AA21&lt;&gt;0,AB21&lt;&gt;""),(AB21/E21)*100,"")</f>
        <v>43.495400788436264</v>
      </c>
      <c r="AD21" s="167">
        <f>IF([1]tmpTJ1!AM6="","",[1]tmpTJ1!AM6)</f>
        <v>336</v>
      </c>
      <c r="AE21" s="171">
        <f>IF(AND(AD21&lt;&gt;0,AD21&lt;&gt;""),(AD21/E21)*100,"")</f>
        <v>44.152431011826543</v>
      </c>
      <c r="AF21" s="172">
        <f>IF(OR(AD21="",[1]tmpTJ1!AO6=""),"",[1]tmpTJ1!AO6)</f>
        <v>13</v>
      </c>
      <c r="AG21" s="173">
        <f>IF(AD21="","",[1]tmpTJ1!AQ6)</f>
        <v>135</v>
      </c>
      <c r="AH21" s="163">
        <f>IF(AD21&lt;&gt;"",AD21+[1]tmpTJ1!AO6+AG21,"")</f>
        <v>484</v>
      </c>
      <c r="AI21" s="174">
        <f>IF((AH21&lt;&gt;""),(AH21/E21)*100,"")</f>
        <v>63.600525624178715</v>
      </c>
    </row>
    <row r="22" spans="3:35" ht="21" customHeight="1" x14ac:dyDescent="0.6">
      <c r="C22" s="89"/>
      <c r="D22" s="90"/>
      <c r="E22" s="91">
        <f>IF([1]tmpTJ1!D6="","",[1]tmpTJ1!D6)</f>
        <v>831</v>
      </c>
      <c r="F22" s="92"/>
      <c r="G22" s="93" t="str">
        <f t="shared" si="11"/>
        <v/>
      </c>
      <c r="H22" s="94">
        <f>IF([1]tmpTJ1!G6="","",[1]tmpTJ1!G6)</f>
        <v>50</v>
      </c>
      <c r="I22" s="95">
        <f>IF(H22="","",(H22/E22)*100)</f>
        <v>6.0168471720818291</v>
      </c>
      <c r="J22" s="96">
        <f>IF([1]tmpTJ1!J6="","",[1]tmpTJ1!J6)</f>
        <v>114</v>
      </c>
      <c r="K22" s="97">
        <f>IF(AND(I22&lt;&gt;0,J22&lt;&gt;""),(J22/E22)*100,"")</f>
        <v>13.718411552346572</v>
      </c>
      <c r="L22" s="94">
        <f>IF([1]tmpTJ1!M6="","",[1]tmpTJ1!M6)</f>
        <v>163</v>
      </c>
      <c r="M22" s="95">
        <f>IF(AND(K22&lt;&gt;0,L22&lt;&gt;""),(L22/E22)*100,"")</f>
        <v>19.614921780986762</v>
      </c>
      <c r="N22" s="96">
        <f>IF([1]tmpTJ1!P6="","",[1]tmpTJ1!P6)</f>
        <v>208</v>
      </c>
      <c r="O22" s="97">
        <f>IF(AND(M22&lt;&gt;0,N22&lt;&gt;""),(N22/E22)*100,"")</f>
        <v>25.030084235860411</v>
      </c>
      <c r="P22" s="94">
        <f>IF([1]tmpTJ1!S6="","",[1]tmpTJ1!S6)</f>
        <v>231</v>
      </c>
      <c r="Q22" s="95">
        <f>IF(AND(O22&lt;&gt;0,P22&lt;&gt;""),(P22/E22)*100,"")</f>
        <v>27.797833935018051</v>
      </c>
      <c r="R22" s="96">
        <f>IF([1]tmpTJ1!V6="","",[1]tmpTJ1!V6)</f>
        <v>257</v>
      </c>
      <c r="S22" s="97">
        <f>IF(AND(Q22&lt;&gt;0,R22&lt;&gt;""),(R22/E22)*100,"")</f>
        <v>30.926594464500599</v>
      </c>
      <c r="T22" s="94">
        <f>IF([1]tmpTJ1!Y6="","",[1]tmpTJ1!Y6)</f>
        <v>278</v>
      </c>
      <c r="U22" s="95">
        <f>IF(AND(S22&lt;&gt;0,T22&lt;&gt;""),(T22/E22)*100,"")</f>
        <v>33.453670276774972</v>
      </c>
      <c r="V22" s="96">
        <f>IF([1]tmpTJ1!AB6="","",[1]tmpTJ1!AB6)</f>
        <v>295</v>
      </c>
      <c r="W22" s="98">
        <f>IF(AND(U22&lt;&gt;0,V22&lt;&gt;""),(V22/E22)*100,"")</f>
        <v>35.499398315282789</v>
      </c>
      <c r="X22" s="94">
        <f>IF([1]tmpTJ1!AE6="","",[1]tmpTJ1!AE6)</f>
        <v>311</v>
      </c>
      <c r="Y22" s="99">
        <f>IF(AND(W22&lt;&gt;0,X22&lt;&gt;""),(X22/E22)*100,"")</f>
        <v>37.424789410348978</v>
      </c>
      <c r="Z22" s="96">
        <f>IF([1]tmpTJ1!AH6="","",[1]tmpTJ1!AH6)</f>
        <v>323</v>
      </c>
      <c r="AA22" s="98">
        <f>IF(AND(Y22&lt;&gt;0,Z22&lt;&gt;""),(Z22/E22)*100,"")</f>
        <v>38.868832731648617</v>
      </c>
      <c r="AB22" s="94">
        <f>IF([1]tmpTJ1!AK6="","",[1]tmpTJ1!AK6)</f>
        <v>327</v>
      </c>
      <c r="AC22" s="99">
        <f>IF(AND(AA22&lt;&gt;0,AB22&lt;&gt;""),(AB22/E22)*100,"")</f>
        <v>39.35018050541516</v>
      </c>
      <c r="AD22" s="96">
        <f>IF([1]tmpTJ1!AN6="","",[1]tmpTJ1!AN6)</f>
        <v>340</v>
      </c>
      <c r="AE22" s="100">
        <f>IF(AND(AC22&lt;&gt;0,AD22&lt;&gt;""),(AD22/E22)*100,"")</f>
        <v>40.914560770156442</v>
      </c>
      <c r="AF22" s="101">
        <f>IF(OR(AD22="",[1]tmpTJ1!AP6=""),"",[1]tmpTJ1!AP6)</f>
        <v>8</v>
      </c>
      <c r="AG22" s="102">
        <f>IF(AD22="","",[1]tmpTJ1!AR6)</f>
        <v>150</v>
      </c>
      <c r="AH22" s="92">
        <f>IF(AD22&lt;&gt;"",AD22+[1]tmpTJ1!AP6+AG22,"")</f>
        <v>498</v>
      </c>
      <c r="AI22" s="103">
        <f>IF((AH22&lt;&gt;""),(AH22/E22)*100,"")</f>
        <v>59.927797833935017</v>
      </c>
    </row>
    <row r="23" spans="3:35" ht="21" customHeight="1" x14ac:dyDescent="0.6">
      <c r="C23" s="89"/>
      <c r="D23" s="90"/>
      <c r="E23" s="104">
        <f>IF(AND(E21&lt;&gt;"",E22&lt;&gt;""),E21+E22,"")</f>
        <v>1592</v>
      </c>
      <c r="F23" s="105" t="str">
        <f>IF(AND(F21&lt;&gt;"",F22&lt;&gt;""),F21+F22,"")</f>
        <v/>
      </c>
      <c r="G23" s="106" t="str">
        <f t="shared" si="11"/>
        <v/>
      </c>
      <c r="H23" s="107">
        <f>IF(AND(H21&lt;&gt;"",H22&lt;&gt;""),H21+H22,"")</f>
        <v>108</v>
      </c>
      <c r="I23" s="108">
        <f>IF(AND(H23&lt;&gt;0,H23&lt;&gt;""),(H23/E23)*100,"")</f>
        <v>6.78391959798995</v>
      </c>
      <c r="J23" s="109">
        <f>IF(AND(J21&lt;&gt;"",J22&lt;&gt;""),J21+J22,"")</f>
        <v>241</v>
      </c>
      <c r="K23" s="110">
        <f t="shared" si="12"/>
        <v>15.13819095477387</v>
      </c>
      <c r="L23" s="107">
        <f>IF(AND(L21&lt;&gt;"",L22&lt;&gt;""),L21+L22,"")</f>
        <v>343</v>
      </c>
      <c r="M23" s="108">
        <f t="shared" si="13"/>
        <v>21.545226130653266</v>
      </c>
      <c r="N23" s="109">
        <f>IF(AND(N21&lt;&gt;"",N22&lt;&gt;""),N21+N22,"")</f>
        <v>421</v>
      </c>
      <c r="O23" s="110">
        <f t="shared" si="14"/>
        <v>26.444723618090453</v>
      </c>
      <c r="P23" s="107">
        <f>IF(AND(P21&lt;&gt;"",P22&lt;&gt;""),P21+P22,"")</f>
        <v>472</v>
      </c>
      <c r="Q23" s="108">
        <f t="shared" si="4"/>
        <v>29.64824120603015</v>
      </c>
      <c r="R23" s="109">
        <f>IF(AND(R21&lt;&gt;"",R22&lt;&gt;""),R21+R22,"")</f>
        <v>516</v>
      </c>
      <c r="S23" s="110">
        <f t="shared" si="15"/>
        <v>32.412060301507537</v>
      </c>
      <c r="T23" s="107">
        <f>IF(AND(T21&lt;&gt;"",T22&lt;&gt;""),T21+T22,"")</f>
        <v>561</v>
      </c>
      <c r="U23" s="108">
        <f t="shared" si="16"/>
        <v>35.238693467336688</v>
      </c>
      <c r="V23" s="109">
        <f>IF(AND(V21&lt;&gt;"",V22&lt;&gt;""),V21+V22,"")</f>
        <v>596</v>
      </c>
      <c r="W23" s="111">
        <f t="shared" si="17"/>
        <v>37.437185929648244</v>
      </c>
      <c r="X23" s="107">
        <f>IF(AND(X21&lt;&gt;"",X22&lt;&gt;""),X21+X22,"")</f>
        <v>624</v>
      </c>
      <c r="Y23" s="112">
        <f t="shared" si="18"/>
        <v>39.195979899497488</v>
      </c>
      <c r="Z23" s="109">
        <f>IF(AND(Z21&lt;&gt;"",Z22&lt;&gt;""),Z21+Z22,"")</f>
        <v>648</v>
      </c>
      <c r="AA23" s="111">
        <f t="shared" si="19"/>
        <v>40.7035175879397</v>
      </c>
      <c r="AB23" s="107">
        <f>IF(AND(AB21&lt;&gt;"",AB22&lt;&gt;""),AB21+AB22,"")</f>
        <v>658</v>
      </c>
      <c r="AC23" s="112">
        <f t="shared" si="10"/>
        <v>41.331658291457288</v>
      </c>
      <c r="AD23" s="109">
        <f>IF(AND(AD21&lt;&gt;"",AD22&lt;&gt;""),AD21+AD22,"")</f>
        <v>676</v>
      </c>
      <c r="AE23" s="113">
        <f>IF(AND(AC23&lt;&gt;0,AD23&lt;&gt;""),(AD23/E23)*100,"")</f>
        <v>42.462311557788944</v>
      </c>
      <c r="AF23" s="114">
        <f>IF(AND(AF21&lt;&gt;"",AF22&lt;&gt;""),AF21+AF22,"")</f>
        <v>21</v>
      </c>
      <c r="AG23" s="115">
        <f>IF(AND(AG21&lt;&gt;"",AG22&lt;&gt;""),AG21+AG22,"")</f>
        <v>285</v>
      </c>
      <c r="AH23" s="105">
        <f>IF(AND(AH21&lt;&gt;"",AH22&lt;&gt;""),AH21+AH22,"")</f>
        <v>982</v>
      </c>
      <c r="AI23" s="116">
        <f>IF(AH23&lt;&gt;"",(AH23/E23)*100,"")</f>
        <v>61.683417085427138</v>
      </c>
    </row>
    <row r="24" spans="3:35" ht="21" customHeight="1" x14ac:dyDescent="0.6">
      <c r="C24" s="117">
        <f>IF([1]tmpTJ1!A7="","",[1]tmpTJ1!A7)</f>
        <v>6</v>
      </c>
      <c r="D24" s="118" t="str">
        <f>IF([1]tmpTJ1!B7="","",[1]tmpTJ1!B7)</f>
        <v>麻小学校屋内運動場</v>
      </c>
      <c r="E24" s="119">
        <f>IF([1]tmpTJ1!C7="","",[1]tmpTJ1!C7)</f>
        <v>1078</v>
      </c>
      <c r="F24" s="120"/>
      <c r="G24" s="121" t="str">
        <f t="shared" si="11"/>
        <v/>
      </c>
      <c r="H24" s="122">
        <f>IF([1]tmpTJ1!F7="","",[1]tmpTJ1!F7)</f>
        <v>87</v>
      </c>
      <c r="I24" s="123">
        <f>IF(H24="","",(H24/E24)*100)</f>
        <v>8.0705009276437849</v>
      </c>
      <c r="J24" s="124">
        <f>IF([1]tmpTJ1!I7="","",[1]tmpTJ1!I7)</f>
        <v>161</v>
      </c>
      <c r="K24" s="125">
        <f>IF(AND(I24&lt;&gt;0,J24&lt;&gt;""),(J24/E24)*100,"")</f>
        <v>14.935064935064934</v>
      </c>
      <c r="L24" s="122">
        <f>IF([1]tmpTJ1!L7="","",[1]tmpTJ1!L7)</f>
        <v>243</v>
      </c>
      <c r="M24" s="123">
        <f>IF(AND(K24&lt;&gt;0,L24&lt;&gt;""),(L24/E24)*100,"")</f>
        <v>22.541743970315398</v>
      </c>
      <c r="N24" s="124">
        <f>IF([1]tmpTJ1!O7="","",[1]tmpTJ1!O7)</f>
        <v>297</v>
      </c>
      <c r="O24" s="125">
        <f>IF(AND(M24&lt;&gt;0,N24&lt;&gt;""),(N24/E24)*100,"")</f>
        <v>27.551020408163261</v>
      </c>
      <c r="P24" s="122">
        <f>IF([1]tmpTJ1!R7="","",[1]tmpTJ1!R7)</f>
        <v>343</v>
      </c>
      <c r="Q24" s="123">
        <f t="shared" si="4"/>
        <v>31.818181818181817</v>
      </c>
      <c r="R24" s="124">
        <f>IF([1]tmpTJ1!U7="","",[1]tmpTJ1!U7)</f>
        <v>393</v>
      </c>
      <c r="S24" s="125">
        <f>IF(AND(Q24&lt;&gt;0,R24&lt;&gt;""),(R24/E24)*100,"")</f>
        <v>36.456400742115029</v>
      </c>
      <c r="T24" s="122">
        <f>IF([1]tmpTJ1!X7="","",[1]tmpTJ1!X7)</f>
        <v>425</v>
      </c>
      <c r="U24" s="123">
        <f>IF(AND(S24&lt;&gt;0,T24&lt;&gt;""),(T24/E24)*100,"")</f>
        <v>39.424860853432278</v>
      </c>
      <c r="V24" s="124">
        <f>IF([1]tmpTJ1!AA7="","",[1]tmpTJ1!AA7)</f>
        <v>446</v>
      </c>
      <c r="W24" s="126">
        <f>IF(AND(U24&lt;&gt;0,V24&lt;&gt;""),(V24/E24)*100,"")</f>
        <v>41.372912801484233</v>
      </c>
      <c r="X24" s="122">
        <f>IF([1]tmpTJ1!AD7="","",[1]tmpTJ1!AD7)</f>
        <v>472</v>
      </c>
      <c r="Y24" s="127">
        <f>IF(AND(W24&lt;&gt;0,X24&lt;&gt;""),(X24/E24)*100,"")</f>
        <v>43.7847866419295</v>
      </c>
      <c r="Z24" s="124">
        <f>IF([1]tmpTJ1!AG7="","",[1]tmpTJ1!AG7)</f>
        <v>489</v>
      </c>
      <c r="AA24" s="126">
        <f>IF(AND(Y24&lt;&gt;0,Z24&lt;&gt;""),(Z24/E24)*100,"")</f>
        <v>45.361781076066791</v>
      </c>
      <c r="AB24" s="122">
        <f>IF([1]tmpTJ1!AJ7="","",[1]tmpTJ1!AJ7)</f>
        <v>503</v>
      </c>
      <c r="AC24" s="127">
        <f t="shared" si="10"/>
        <v>46.660482374768087</v>
      </c>
      <c r="AD24" s="124">
        <f>IF([1]tmpTJ1!AM7="","",[1]tmpTJ1!AM7)</f>
        <v>512</v>
      </c>
      <c r="AE24" s="128">
        <f>IF(AND(AD24&lt;&gt;0,AD24&lt;&gt;""),(AD24/E24)*100,"")</f>
        <v>47.49536178107607</v>
      </c>
      <c r="AF24" s="129">
        <f>IF(OR(AD24="",[1]tmpTJ1!AO7=""),"",[1]tmpTJ1!AO7)</f>
        <v>5</v>
      </c>
      <c r="AG24" s="130">
        <f>IF(AD24="","",[1]tmpTJ1!AQ7)</f>
        <v>160</v>
      </c>
      <c r="AH24" s="120">
        <f>IF(AD24&lt;&gt;"",AD24+[1]tmpTJ1!AO7+AG24,"")</f>
        <v>677</v>
      </c>
      <c r="AI24" s="131">
        <f>IF((AH24&lt;&gt;""),(AH24/E24)*100,"")</f>
        <v>62.801484230055657</v>
      </c>
    </row>
    <row r="25" spans="3:35" ht="21" customHeight="1" x14ac:dyDescent="0.6">
      <c r="C25" s="132"/>
      <c r="D25" s="133"/>
      <c r="E25" s="134">
        <f>IF([1]tmpTJ1!D7="","",[1]tmpTJ1!D7)</f>
        <v>1159</v>
      </c>
      <c r="F25" s="135"/>
      <c r="G25" s="136" t="str">
        <f t="shared" si="11"/>
        <v/>
      </c>
      <c r="H25" s="137">
        <f>IF([1]tmpTJ1!G7="","",[1]tmpTJ1!G7)</f>
        <v>60</v>
      </c>
      <c r="I25" s="138">
        <f>IF(H25="","",(H25/E25)*100)</f>
        <v>5.1768766177739431</v>
      </c>
      <c r="J25" s="139">
        <f>IF([1]tmpTJ1!J7="","",[1]tmpTJ1!J7)</f>
        <v>128</v>
      </c>
      <c r="K25" s="140">
        <f>IF(AND(I25&lt;&gt;0,J25&lt;&gt;""),(J25/E25)*100,"")</f>
        <v>11.044003451251079</v>
      </c>
      <c r="L25" s="137">
        <f>IF([1]tmpTJ1!M7="","",[1]tmpTJ1!M7)</f>
        <v>227</v>
      </c>
      <c r="M25" s="138">
        <f>IF(AND(K25&lt;&gt;0,L25&lt;&gt;""),(L25/E25)*100,"")</f>
        <v>19.585849870578084</v>
      </c>
      <c r="N25" s="139">
        <f>IF([1]tmpTJ1!P7="","",[1]tmpTJ1!P7)</f>
        <v>299</v>
      </c>
      <c r="O25" s="140">
        <f>IF(AND(M25&lt;&gt;0,N25&lt;&gt;""),(N25/E25)*100,"")</f>
        <v>25.798101811906815</v>
      </c>
      <c r="P25" s="137">
        <f>IF([1]tmpTJ1!S7="","",[1]tmpTJ1!S7)</f>
        <v>352</v>
      </c>
      <c r="Q25" s="138">
        <f t="shared" si="4"/>
        <v>30.371009490940466</v>
      </c>
      <c r="R25" s="139">
        <f>IF([1]tmpTJ1!V7="","",[1]tmpTJ1!V7)</f>
        <v>406</v>
      </c>
      <c r="S25" s="140">
        <f>IF(AND(Q25&lt;&gt;0,R25&lt;&gt;""),(R25/E25)*100,"")</f>
        <v>35.030198446937014</v>
      </c>
      <c r="T25" s="137">
        <f>IF([1]tmpTJ1!Y7="","",[1]tmpTJ1!Y7)</f>
        <v>444</v>
      </c>
      <c r="U25" s="138">
        <f>IF(AND(S25&lt;&gt;0,T25&lt;&gt;""),(T25/E25)*100,"")</f>
        <v>38.30888697152718</v>
      </c>
      <c r="V25" s="139">
        <f>IF([1]tmpTJ1!AB7="","",[1]tmpTJ1!AB7)</f>
        <v>464</v>
      </c>
      <c r="W25" s="141">
        <f>IF(AND(U25&lt;&gt;0,V25&lt;&gt;""),(V25/E25)*100,"")</f>
        <v>40.034512510785156</v>
      </c>
      <c r="X25" s="137">
        <f>IF([1]tmpTJ1!AE7="","",[1]tmpTJ1!AE7)</f>
        <v>481</v>
      </c>
      <c r="Y25" s="142">
        <f>IF(AND(W25&lt;&gt;0,X25&lt;&gt;""),(X25/E25)*100,"")</f>
        <v>41.501294219154445</v>
      </c>
      <c r="Z25" s="139">
        <f>IF([1]tmpTJ1!AH7="","",[1]tmpTJ1!AH7)</f>
        <v>500</v>
      </c>
      <c r="AA25" s="141">
        <f>IF(AND(Y25&lt;&gt;0,Z25&lt;&gt;""),(Z25/E25)*100,"")</f>
        <v>43.140638481449528</v>
      </c>
      <c r="AB25" s="137">
        <f>IF([1]tmpTJ1!AK7="","",[1]tmpTJ1!AK7)</f>
        <v>516</v>
      </c>
      <c r="AC25" s="142">
        <f t="shared" si="10"/>
        <v>44.521138912855911</v>
      </c>
      <c r="AD25" s="139">
        <f>IF([1]tmpTJ1!AN7="","",[1]tmpTJ1!AN7)</f>
        <v>522</v>
      </c>
      <c r="AE25" s="143">
        <f>IF(AND(AC25&lt;&gt;0,AD25&lt;&gt;""),(AD25/E25)*100,"")</f>
        <v>45.038826574633305</v>
      </c>
      <c r="AF25" s="144">
        <f>IF(OR(AD25="",[1]tmpTJ1!AP7=""),"",[1]tmpTJ1!AP7)</f>
        <v>6</v>
      </c>
      <c r="AG25" s="145">
        <f>IF(AD25="","",[1]tmpTJ1!AR7)</f>
        <v>195</v>
      </c>
      <c r="AH25" s="135">
        <f>IF(AD25&lt;&gt;"",AD25+[1]tmpTJ1!AP7+AG25,"")</f>
        <v>723</v>
      </c>
      <c r="AI25" s="146">
        <f>IF((AH25&lt;&gt;""),(AH25/E25)*100,"")</f>
        <v>62.381363244176015</v>
      </c>
    </row>
    <row r="26" spans="3:35" ht="21" customHeight="1" thickBot="1" x14ac:dyDescent="0.65">
      <c r="C26" s="175"/>
      <c r="D26" s="176"/>
      <c r="E26" s="177">
        <f>IF(AND(E24&lt;&gt;"",E25&lt;&gt;""),E24+E25,"")</f>
        <v>2237</v>
      </c>
      <c r="F26" s="178" t="str">
        <f>IF(AND(F24&lt;&gt;"",F25&lt;&gt;""),F24+F25,"")</f>
        <v/>
      </c>
      <c r="G26" s="179" t="str">
        <f t="shared" si="11"/>
        <v/>
      </c>
      <c r="H26" s="180">
        <f>IF(AND(H24&lt;&gt;"",H25&lt;&gt;""),H24+H25,"")</f>
        <v>147</v>
      </c>
      <c r="I26" s="181">
        <f>IF(AND(H26&lt;&gt;0,H26&lt;&gt;""),(H26/E26)*100,"")</f>
        <v>6.5713008493518101</v>
      </c>
      <c r="J26" s="182">
        <f>IF(AND(J24&lt;&gt;"",J25&lt;&gt;""),J24+J25,"")</f>
        <v>289</v>
      </c>
      <c r="K26" s="183">
        <f t="shared" si="12"/>
        <v>12.919088064371929</v>
      </c>
      <c r="L26" s="180">
        <f>IF(AND(L24&lt;&gt;"",L25&lt;&gt;""),L24+L25,"")</f>
        <v>470</v>
      </c>
      <c r="M26" s="181">
        <f t="shared" si="13"/>
        <v>21.010281627179257</v>
      </c>
      <c r="N26" s="182">
        <f>IF(AND(N24&lt;&gt;"",N25&lt;&gt;""),N24+N25,"")</f>
        <v>596</v>
      </c>
      <c r="O26" s="183">
        <f t="shared" si="14"/>
        <v>26.64282521233795</v>
      </c>
      <c r="P26" s="180">
        <f>IF(AND(P24&lt;&gt;"",P25&lt;&gt;""),P24+P25,"")</f>
        <v>695</v>
      </c>
      <c r="Q26" s="181">
        <f t="shared" si="4"/>
        <v>31.0683951721055</v>
      </c>
      <c r="R26" s="182">
        <f>IF(AND(R24&lt;&gt;"",R25&lt;&gt;""),R24+R25,"")</f>
        <v>799</v>
      </c>
      <c r="S26" s="183">
        <f t="shared" si="15"/>
        <v>35.717478766204742</v>
      </c>
      <c r="T26" s="180">
        <f>IF(AND(T24&lt;&gt;"",T25&lt;&gt;""),T24+T25,"")</f>
        <v>869</v>
      </c>
      <c r="U26" s="181">
        <f t="shared" si="16"/>
        <v>38.846669646848461</v>
      </c>
      <c r="V26" s="182">
        <f>IF(AND(V24&lt;&gt;"",V25&lt;&gt;""),V24+V25,"")</f>
        <v>910</v>
      </c>
      <c r="W26" s="184">
        <f t="shared" si="17"/>
        <v>40.67948144836835</v>
      </c>
      <c r="X26" s="180">
        <f>IF(AND(X24&lt;&gt;"",X25&lt;&gt;""),X24+X25,"")</f>
        <v>953</v>
      </c>
      <c r="Y26" s="185">
        <f t="shared" si="18"/>
        <v>42.601698703620919</v>
      </c>
      <c r="Z26" s="182">
        <f>IF(AND(Z24&lt;&gt;"",Z25&lt;&gt;""),Z24+Z25,"")</f>
        <v>989</v>
      </c>
      <c r="AA26" s="184">
        <f t="shared" si="19"/>
        <v>44.210996870809119</v>
      </c>
      <c r="AB26" s="180">
        <f>IF(AND(AB24&lt;&gt;"",AB25&lt;&gt;""),AB24+AB25,"")</f>
        <v>1019</v>
      </c>
      <c r="AC26" s="185">
        <f t="shared" si="10"/>
        <v>45.552078676799283</v>
      </c>
      <c r="AD26" s="182">
        <f>IF(AND(AD24&lt;&gt;"",AD25&lt;&gt;""),AD24+AD25,"")</f>
        <v>1034</v>
      </c>
      <c r="AE26" s="186">
        <f>IF(AND(AC26&lt;&gt;0,AD26&lt;&gt;""),(AD26/E26)*100,"")</f>
        <v>46.222619579794369</v>
      </c>
      <c r="AF26" s="187">
        <f>IF(AND(AF24&lt;&gt;"",AF25&lt;&gt;""),AF24+AF25,"")</f>
        <v>11</v>
      </c>
      <c r="AG26" s="188">
        <f>IF(AND(AG24&lt;&gt;"",AG25&lt;&gt;""),AG24+AG25,"")</f>
        <v>355</v>
      </c>
      <c r="AH26" s="178">
        <f>IF(AND(AH24&lt;&gt;"",AH25&lt;&gt;""),AH24+AH25,"")</f>
        <v>1400</v>
      </c>
      <c r="AI26" s="189">
        <f>IF(AH26&lt;&gt;"",(AH26/E26)*100,"")</f>
        <v>62.583817612874384</v>
      </c>
    </row>
    <row r="27" spans="3:35" ht="21" customHeight="1" x14ac:dyDescent="0.6">
      <c r="C27" s="74">
        <f>IF([1]tmpTJ1!A8="","",[1]tmpTJ1!A8)</f>
        <v>7</v>
      </c>
      <c r="D27" s="75" t="str">
        <f>IF([1]tmpTJ1!B8="","",[1]tmpTJ1!B8)</f>
        <v>山本庁舎2階大会議室</v>
      </c>
      <c r="E27" s="76">
        <f>IF([1]tmpTJ1!C8="","",[1]tmpTJ1!C8)</f>
        <v>873</v>
      </c>
      <c r="F27" s="77"/>
      <c r="G27" s="78" t="str">
        <f t="shared" si="11"/>
        <v/>
      </c>
      <c r="H27" s="79">
        <f>IF([1]tmpTJ1!F8="","",[1]tmpTJ1!F8)</f>
        <v>32</v>
      </c>
      <c r="I27" s="80">
        <f>IF(H27="","",(H27/E27)*100)</f>
        <v>3.6655211912943875</v>
      </c>
      <c r="J27" s="81">
        <f>IF([1]tmpTJ1!I8="","",[1]tmpTJ1!I8)</f>
        <v>88</v>
      </c>
      <c r="K27" s="82">
        <f>IF(AND(I27&lt;&gt;0,J27&lt;&gt;""),(J27/E27)*100,"")</f>
        <v>10.080183276059564</v>
      </c>
      <c r="L27" s="79">
        <f>IF([1]tmpTJ1!L8="","",[1]tmpTJ1!L8)</f>
        <v>137</v>
      </c>
      <c r="M27" s="80">
        <f>IF(AND(K27&lt;&gt;0,L27&lt;&gt;""),(L27/E27)*100,"")</f>
        <v>15.693012600229094</v>
      </c>
      <c r="N27" s="81">
        <f>IF([1]tmpTJ1!O8="","",[1]tmpTJ1!O8)</f>
        <v>166</v>
      </c>
      <c r="O27" s="82">
        <f>IF(AND(M27&lt;&gt;0,N27&lt;&gt;""),(N27/E27)*100,"")</f>
        <v>19.014891179839633</v>
      </c>
      <c r="P27" s="79">
        <f>IF([1]tmpTJ1!R8="","",[1]tmpTJ1!R8)</f>
        <v>188</v>
      </c>
      <c r="Q27" s="80">
        <f t="shared" si="4"/>
        <v>21.534936998854526</v>
      </c>
      <c r="R27" s="81">
        <f>IF([1]tmpTJ1!U8="","",[1]tmpTJ1!U8)</f>
        <v>216</v>
      </c>
      <c r="S27" s="82">
        <f>IF(AND(Q27&lt;&gt;0,R27&lt;&gt;""),(R27/E27)*100,"")</f>
        <v>24.742268041237114</v>
      </c>
      <c r="T27" s="79">
        <f>IF([1]tmpTJ1!X8="","",[1]tmpTJ1!X8)</f>
        <v>236</v>
      </c>
      <c r="U27" s="80">
        <f>IF(AND(S27&lt;&gt;0,T27&lt;&gt;""),(T27/E27)*100,"")</f>
        <v>27.033218785796105</v>
      </c>
      <c r="V27" s="81">
        <f>IF([1]tmpTJ1!AA8="","",[1]tmpTJ1!AA8)</f>
        <v>255</v>
      </c>
      <c r="W27" s="83">
        <f>IF(AND(U27&lt;&gt;0,V27&lt;&gt;""),(V27/E27)*100,"")</f>
        <v>29.209621993127151</v>
      </c>
      <c r="X27" s="79">
        <f>IF([1]tmpTJ1!AD8="","",[1]tmpTJ1!AD8)</f>
        <v>276</v>
      </c>
      <c r="Y27" s="84">
        <f>IF(AND(W27&lt;&gt;0,X27&lt;&gt;""),(X27/E27)*100,"")</f>
        <v>31.615120274914087</v>
      </c>
      <c r="Z27" s="81">
        <f>IF([1]tmpTJ1!AG8="","",[1]tmpTJ1!AG8)</f>
        <v>295</v>
      </c>
      <c r="AA27" s="83">
        <f>IF(AND(Y27&lt;&gt;0,Z27&lt;&gt;""),(Z27/E27)*100,"")</f>
        <v>33.791523482245132</v>
      </c>
      <c r="AB27" s="79">
        <f>IF([1]tmpTJ1!AJ8="","",[1]tmpTJ1!AJ8)</f>
        <v>306</v>
      </c>
      <c r="AC27" s="84">
        <f t="shared" si="10"/>
        <v>35.051546391752574</v>
      </c>
      <c r="AD27" s="81">
        <f>IF([1]tmpTJ1!AM8="","",[1]tmpTJ1!AM8)</f>
        <v>314</v>
      </c>
      <c r="AE27" s="85">
        <f>IF(AND(AD27&lt;&gt;0,AD27&lt;&gt;""),(AD27/E27)*100,"")</f>
        <v>35.967926689576174</v>
      </c>
      <c r="AF27" s="86">
        <f>IF(OR(AD27="",[1]tmpTJ1!AO8=""),"",[1]tmpTJ1!AO8)</f>
        <v>5</v>
      </c>
      <c r="AG27" s="87">
        <f>IF(AD27="","",[1]tmpTJ1!AQ8)</f>
        <v>107</v>
      </c>
      <c r="AH27" s="77">
        <f>IF(AD27&lt;&gt;"",AD27+[1]tmpTJ1!AO8+AG27,"")</f>
        <v>426</v>
      </c>
      <c r="AI27" s="88">
        <f>IF((AH27&lt;&gt;""),(AH27/E27)*100,"")</f>
        <v>48.797250859106526</v>
      </c>
    </row>
    <row r="28" spans="3:35" ht="21" customHeight="1" x14ac:dyDescent="0.6">
      <c r="C28" s="89"/>
      <c r="D28" s="90"/>
      <c r="E28" s="91">
        <f>IF([1]tmpTJ1!D8="","",[1]tmpTJ1!D8)</f>
        <v>959</v>
      </c>
      <c r="F28" s="92"/>
      <c r="G28" s="93" t="str">
        <f t="shared" si="11"/>
        <v/>
      </c>
      <c r="H28" s="94">
        <f>IF([1]tmpTJ1!G8="","",[1]tmpTJ1!G8)</f>
        <v>19</v>
      </c>
      <c r="I28" s="95">
        <f>IF(H28="","",(H28/E28)*100)</f>
        <v>1.9812304483837331</v>
      </c>
      <c r="J28" s="96">
        <f>IF([1]tmpTJ1!J8="","",[1]tmpTJ1!J8)</f>
        <v>73</v>
      </c>
      <c r="K28" s="97">
        <f>IF(AND(I28&lt;&gt;0,J28&lt;&gt;""),(J28/E28)*100,"")</f>
        <v>7.6120959332638165</v>
      </c>
      <c r="L28" s="94">
        <f>IF([1]tmpTJ1!M8="","",[1]tmpTJ1!M8)</f>
        <v>122</v>
      </c>
      <c r="M28" s="95">
        <f>IF(AND(K28&lt;&gt;0,L28&lt;&gt;""),(L28/E28)*100,"")</f>
        <v>12.721584984358708</v>
      </c>
      <c r="N28" s="96">
        <f>IF([1]tmpTJ1!P8="","",[1]tmpTJ1!P8)</f>
        <v>155</v>
      </c>
      <c r="O28" s="97">
        <f>IF(AND(M28&lt;&gt;0,N28&lt;&gt;""),(N28/E28)*100,"")</f>
        <v>16.162669447340981</v>
      </c>
      <c r="P28" s="94">
        <f>IF([1]tmpTJ1!S8="","",[1]tmpTJ1!S8)</f>
        <v>176</v>
      </c>
      <c r="Q28" s="95">
        <f t="shared" si="4"/>
        <v>18.352450469238789</v>
      </c>
      <c r="R28" s="96">
        <f>IF([1]tmpTJ1!V8="","",[1]tmpTJ1!V8)</f>
        <v>219</v>
      </c>
      <c r="S28" s="97">
        <f>IF(AND(Q28&lt;&gt;0,R28&lt;&gt;""),(R28/E28)*100,"")</f>
        <v>22.83628779979145</v>
      </c>
      <c r="T28" s="94">
        <f>IF([1]tmpTJ1!Y8="","",[1]tmpTJ1!Y8)</f>
        <v>231</v>
      </c>
      <c r="U28" s="95">
        <f>IF(AND(S28&lt;&gt;0,T28&lt;&gt;""),(T28/E28)*100,"")</f>
        <v>24.087591240875913</v>
      </c>
      <c r="V28" s="96">
        <f>IF([1]tmpTJ1!AB8="","",[1]tmpTJ1!AB8)</f>
        <v>253</v>
      </c>
      <c r="W28" s="98">
        <f>IF(AND(U28&lt;&gt;0,V28&lt;&gt;""),(V28/E28)*100,"")</f>
        <v>26.381647549530761</v>
      </c>
      <c r="X28" s="94">
        <f>IF([1]tmpTJ1!AE8="","",[1]tmpTJ1!AE8)</f>
        <v>275</v>
      </c>
      <c r="Y28" s="99">
        <f>IF(AND(W28&lt;&gt;0,X28&lt;&gt;""),(X28/E28)*100,"")</f>
        <v>28.675703858185607</v>
      </c>
      <c r="Z28" s="96">
        <f>IF([1]tmpTJ1!AH8="","",[1]tmpTJ1!AH8)</f>
        <v>297</v>
      </c>
      <c r="AA28" s="98">
        <f>IF(AND(Y28&lt;&gt;0,Z28&lt;&gt;""),(Z28/E28)*100,"")</f>
        <v>30.969760166840459</v>
      </c>
      <c r="AB28" s="94">
        <f>IF([1]tmpTJ1!AK8="","",[1]tmpTJ1!AK8)</f>
        <v>307</v>
      </c>
      <c r="AC28" s="99">
        <f t="shared" si="10"/>
        <v>32.012513034410844</v>
      </c>
      <c r="AD28" s="96">
        <f>IF([1]tmpTJ1!AN8="","",[1]tmpTJ1!AN8)</f>
        <v>312</v>
      </c>
      <c r="AE28" s="100">
        <f>IF(AND(AC28&lt;&gt;0,AD28&lt;&gt;""),(AD28/E28)*100,"")</f>
        <v>32.533889468196037</v>
      </c>
      <c r="AF28" s="101">
        <f>IF(OR(AD28="",[1]tmpTJ1!AP8=""),"",[1]tmpTJ1!AP8)</f>
        <v>3</v>
      </c>
      <c r="AG28" s="102">
        <f>IF(AD28="","",[1]tmpTJ1!AR8)</f>
        <v>137</v>
      </c>
      <c r="AH28" s="92">
        <f>IF(AD28&lt;&gt;"",AD28+[1]tmpTJ1!AP8+AG28,"")</f>
        <v>452</v>
      </c>
      <c r="AI28" s="103">
        <f>IF((AH28&lt;&gt;""),(AH28/E28)*100,"")</f>
        <v>47.13242961418144</v>
      </c>
    </row>
    <row r="29" spans="3:35" ht="21" customHeight="1" x14ac:dyDescent="0.6">
      <c r="C29" s="89"/>
      <c r="D29" s="90"/>
      <c r="E29" s="104">
        <f>IF(AND(E27&lt;&gt;"",E28&lt;&gt;""),E27+E28,"")</f>
        <v>1832</v>
      </c>
      <c r="F29" s="105" t="str">
        <f>IF(AND(F27&lt;&gt;"",F28&lt;&gt;""),F27+F28,"")</f>
        <v/>
      </c>
      <c r="G29" s="106" t="str">
        <f t="shared" si="11"/>
        <v/>
      </c>
      <c r="H29" s="107">
        <f>IF(AND(H27&lt;&gt;"",H28&lt;&gt;""),H27+H28,"")</f>
        <v>51</v>
      </c>
      <c r="I29" s="108">
        <f>IF(AND(H29&lt;&gt;0,H29&lt;&gt;""),(H29/E29)*100,"")</f>
        <v>2.7838427947598254</v>
      </c>
      <c r="J29" s="109">
        <f>IF(AND(J27&lt;&gt;"",J28&lt;&gt;""),J27+J28,"")</f>
        <v>161</v>
      </c>
      <c r="K29" s="110">
        <f t="shared" si="12"/>
        <v>8.7882096069869</v>
      </c>
      <c r="L29" s="107">
        <f>IF(AND(L27&lt;&gt;"",L28&lt;&gt;""),L27+L28,"")</f>
        <v>259</v>
      </c>
      <c r="M29" s="108">
        <f t="shared" si="13"/>
        <v>14.13755458515284</v>
      </c>
      <c r="N29" s="109">
        <f>IF(AND(N27&lt;&gt;"",N28&lt;&gt;""),N27+N28,"")</f>
        <v>321</v>
      </c>
      <c r="O29" s="110">
        <f t="shared" si="14"/>
        <v>17.521834061135372</v>
      </c>
      <c r="P29" s="107">
        <f>IF(AND(P27&lt;&gt;"",P28&lt;&gt;""),P27+P28,"")</f>
        <v>364</v>
      </c>
      <c r="Q29" s="108">
        <f t="shared" si="4"/>
        <v>19.868995633187772</v>
      </c>
      <c r="R29" s="109">
        <f>IF(AND(R27&lt;&gt;"",R28&lt;&gt;""),R27+R28,"")</f>
        <v>435</v>
      </c>
      <c r="S29" s="110">
        <f t="shared" si="15"/>
        <v>23.744541484716159</v>
      </c>
      <c r="T29" s="107">
        <f>IF(AND(T27&lt;&gt;"",T28&lt;&gt;""),T27+T28,"")</f>
        <v>467</v>
      </c>
      <c r="U29" s="108">
        <f t="shared" si="16"/>
        <v>25.491266375545852</v>
      </c>
      <c r="V29" s="109">
        <f>IF(AND(V27&lt;&gt;"",V28&lt;&gt;""),V27+V28,"")</f>
        <v>508</v>
      </c>
      <c r="W29" s="111">
        <f t="shared" si="17"/>
        <v>27.729257641921397</v>
      </c>
      <c r="X29" s="107">
        <f>IF(AND(X27&lt;&gt;"",X28&lt;&gt;""),X27+X28,"")</f>
        <v>551</v>
      </c>
      <c r="Y29" s="112">
        <f t="shared" si="18"/>
        <v>30.0764192139738</v>
      </c>
      <c r="Z29" s="109">
        <f>IF(AND(Z27&lt;&gt;"",Z28&lt;&gt;""),Z27+Z28,"")</f>
        <v>592</v>
      </c>
      <c r="AA29" s="111">
        <f t="shared" si="19"/>
        <v>32.314410480349345</v>
      </c>
      <c r="AB29" s="107">
        <f>IF(AND(AB27&lt;&gt;"",AB28&lt;&gt;""),AB27+AB28,"")</f>
        <v>613</v>
      </c>
      <c r="AC29" s="112">
        <f t="shared" si="10"/>
        <v>33.460698689956331</v>
      </c>
      <c r="AD29" s="109">
        <f>IF(AND(AD27&lt;&gt;"",AD28&lt;&gt;""),AD27+AD28,"")</f>
        <v>626</v>
      </c>
      <c r="AE29" s="113">
        <f>IF(AND(AC29&lt;&gt;0,AD29&lt;&gt;""),(AD29/E29)*100,"")</f>
        <v>34.170305676855897</v>
      </c>
      <c r="AF29" s="114">
        <f>IF(AND(AF27&lt;&gt;"",AF28&lt;&gt;""),AF27+AF28,"")</f>
        <v>8</v>
      </c>
      <c r="AG29" s="115">
        <f>IF(AND(AG27&lt;&gt;"",AG28&lt;&gt;""),AG27+AG28,"")</f>
        <v>244</v>
      </c>
      <c r="AH29" s="105">
        <f>IF(AND(AH27&lt;&gt;"",AH28&lt;&gt;""),AH27+AH28,"")</f>
        <v>878</v>
      </c>
      <c r="AI29" s="116">
        <f>IF(AH29&lt;&gt;"",(AH29/E29)*100,"")</f>
        <v>47.925764192139738</v>
      </c>
    </row>
    <row r="30" spans="3:35" ht="21" customHeight="1" x14ac:dyDescent="0.6">
      <c r="C30" s="117">
        <f>IF([1]tmpTJ1!A9="","",[1]tmpTJ1!A9)</f>
        <v>8</v>
      </c>
      <c r="D30" s="118" t="str">
        <f>IF([1]tmpTJ1!B9="","",[1]tmpTJ1!B9)</f>
        <v>旧河内小学校職員室</v>
      </c>
      <c r="E30" s="119">
        <f>IF([1]tmpTJ1!C9="","",[1]tmpTJ1!C9)</f>
        <v>331</v>
      </c>
      <c r="F30" s="120"/>
      <c r="G30" s="121" t="str">
        <f t="shared" si="11"/>
        <v/>
      </c>
      <c r="H30" s="122">
        <f>IF([1]tmpTJ1!F9="","",[1]tmpTJ1!F9)</f>
        <v>26</v>
      </c>
      <c r="I30" s="123">
        <f>IF(H30="","",(H30/E30)*100)</f>
        <v>7.8549848942598182</v>
      </c>
      <c r="J30" s="124">
        <f>IF([1]tmpTJ1!I9="","",[1]tmpTJ1!I9)</f>
        <v>48</v>
      </c>
      <c r="K30" s="125">
        <f>IF(AND(I30&lt;&gt;0,J30&lt;&gt;""),(J30/E30)*100,"")</f>
        <v>14.501510574018129</v>
      </c>
      <c r="L30" s="122">
        <f>IF([1]tmpTJ1!L9="","",[1]tmpTJ1!L9)</f>
        <v>72</v>
      </c>
      <c r="M30" s="123">
        <f>IF(AND(K30&lt;&gt;0,L30&lt;&gt;""),(L30/E30)*100,"")</f>
        <v>21.75226586102719</v>
      </c>
      <c r="N30" s="124">
        <f>IF([1]tmpTJ1!O9="","",[1]tmpTJ1!O9)</f>
        <v>85</v>
      </c>
      <c r="O30" s="125">
        <f>IF(AND(M30&lt;&gt;0,N30&lt;&gt;""),(N30/E30)*100,"")</f>
        <v>25.679758308157101</v>
      </c>
      <c r="P30" s="122">
        <f>IF([1]tmpTJ1!R9="","",[1]tmpTJ1!R9)</f>
        <v>92</v>
      </c>
      <c r="Q30" s="123">
        <f t="shared" si="4"/>
        <v>27.794561933534744</v>
      </c>
      <c r="R30" s="124">
        <f>IF([1]tmpTJ1!U9="","",[1]tmpTJ1!U9)</f>
        <v>108</v>
      </c>
      <c r="S30" s="125">
        <f>IF(AND(Q30&lt;&gt;0,R30&lt;&gt;""),(R30/E30)*100,"")</f>
        <v>32.628398791540789</v>
      </c>
      <c r="T30" s="122">
        <f>IF([1]tmpTJ1!X9="","",[1]tmpTJ1!X9)</f>
        <v>124</v>
      </c>
      <c r="U30" s="123">
        <f>IF(AND(S30&lt;&gt;0,T30&lt;&gt;""),(T30/E30)*100,"")</f>
        <v>37.462235649546827</v>
      </c>
      <c r="V30" s="124">
        <f>IF([1]tmpTJ1!AA9="","",[1]tmpTJ1!AA9)</f>
        <v>131</v>
      </c>
      <c r="W30" s="126">
        <f>IF(AND(U30&lt;&gt;0,V30&lt;&gt;""),(V30/E30)*100,"")</f>
        <v>39.577039274924466</v>
      </c>
      <c r="X30" s="122">
        <f>IF([1]tmpTJ1!AD9="","",[1]tmpTJ1!AD9)</f>
        <v>133</v>
      </c>
      <c r="Y30" s="127">
        <f>IF(AND(W30&lt;&gt;0,X30&lt;&gt;""),(X30/E30)*100,"")</f>
        <v>40.181268882175225</v>
      </c>
      <c r="Z30" s="124">
        <f>IF([1]tmpTJ1!AG9="","",[1]tmpTJ1!AG9)</f>
        <v>138</v>
      </c>
      <c r="AA30" s="126">
        <f>IF(AND(Y30&lt;&gt;0,Z30&lt;&gt;""),(Z30/E30)*100,"")</f>
        <v>41.69184290030212</v>
      </c>
      <c r="AB30" s="122">
        <f>IF([1]tmpTJ1!AJ9="","",[1]tmpTJ1!AJ9)</f>
        <v>141</v>
      </c>
      <c r="AC30" s="127">
        <f t="shared" si="10"/>
        <v>42.598187311178251</v>
      </c>
      <c r="AD30" s="124">
        <f>IF([1]tmpTJ1!AM9="","",[1]tmpTJ1!AM9)</f>
        <v>145</v>
      </c>
      <c r="AE30" s="128">
        <f>IF(AND(AD30&lt;&gt;0,AD30&lt;&gt;""),(AD30/E30)*100,"")</f>
        <v>43.80664652567976</v>
      </c>
      <c r="AF30" s="129">
        <f>IF(OR(AD30="",[1]tmpTJ1!AO9=""),"",[1]tmpTJ1!AO9)</f>
        <v>0</v>
      </c>
      <c r="AG30" s="130">
        <f>IF(AD30="","",[1]tmpTJ1!AQ9)</f>
        <v>47</v>
      </c>
      <c r="AH30" s="120">
        <f>IF(AD30&lt;&gt;"",AD30+[1]tmpTJ1!AO9+AG30,"")</f>
        <v>192</v>
      </c>
      <c r="AI30" s="131">
        <f>IF((AH30&lt;&gt;""),(AH30/E30)*100,"")</f>
        <v>58.006042296072515</v>
      </c>
    </row>
    <row r="31" spans="3:35" ht="21" customHeight="1" x14ac:dyDescent="0.6">
      <c r="C31" s="132"/>
      <c r="D31" s="133"/>
      <c r="E31" s="134">
        <f>IF([1]tmpTJ1!D9="","",[1]tmpTJ1!D9)</f>
        <v>360</v>
      </c>
      <c r="F31" s="135"/>
      <c r="G31" s="136" t="str">
        <f t="shared" si="11"/>
        <v/>
      </c>
      <c r="H31" s="137">
        <f>IF([1]tmpTJ1!G9="","",[1]tmpTJ1!G9)</f>
        <v>17</v>
      </c>
      <c r="I31" s="138">
        <f>IF(H31="","",(H31/E31)*100)</f>
        <v>4.7222222222222223</v>
      </c>
      <c r="J31" s="139">
        <f>IF([1]tmpTJ1!J9="","",[1]tmpTJ1!J9)</f>
        <v>48</v>
      </c>
      <c r="K31" s="140">
        <f>IF(AND(I31&lt;&gt;0,J31&lt;&gt;""),(J31/E31)*100,"")</f>
        <v>13.333333333333334</v>
      </c>
      <c r="L31" s="137">
        <f>IF([1]tmpTJ1!M9="","",[1]tmpTJ1!M9)</f>
        <v>68</v>
      </c>
      <c r="M31" s="138">
        <f>IF(AND(K31&lt;&gt;0,L31&lt;&gt;""),(L31/E31)*100,"")</f>
        <v>18.888888888888889</v>
      </c>
      <c r="N31" s="139">
        <f>IF([1]tmpTJ1!P9="","",[1]tmpTJ1!P9)</f>
        <v>84</v>
      </c>
      <c r="O31" s="140">
        <f>IF(AND(M31&lt;&gt;0,N31&lt;&gt;""),(N31/E31)*100,"")</f>
        <v>23.333333333333332</v>
      </c>
      <c r="P31" s="137">
        <f>IF([1]tmpTJ1!S9="","",[1]tmpTJ1!S9)</f>
        <v>98</v>
      </c>
      <c r="Q31" s="138">
        <f t="shared" si="4"/>
        <v>27.222222222222221</v>
      </c>
      <c r="R31" s="139">
        <f>IF([1]tmpTJ1!V9="","",[1]tmpTJ1!V9)</f>
        <v>112</v>
      </c>
      <c r="S31" s="140">
        <f>IF(AND(Q31&lt;&gt;0,R31&lt;&gt;""),(R31/E31)*100,"")</f>
        <v>31.111111111111111</v>
      </c>
      <c r="T31" s="137">
        <f>IF([1]tmpTJ1!Y9="","",[1]tmpTJ1!Y9)</f>
        <v>124</v>
      </c>
      <c r="U31" s="138">
        <f>IF(AND(S31&lt;&gt;0,T31&lt;&gt;""),(T31/E31)*100,"")</f>
        <v>34.444444444444443</v>
      </c>
      <c r="V31" s="139">
        <f>IF([1]tmpTJ1!AB9="","",[1]tmpTJ1!AB9)</f>
        <v>133</v>
      </c>
      <c r="W31" s="141">
        <f>IF(AND(U31&lt;&gt;0,V31&lt;&gt;""),(V31/E31)*100,"")</f>
        <v>36.944444444444443</v>
      </c>
      <c r="X31" s="137">
        <f>IF([1]tmpTJ1!AE9="","",[1]tmpTJ1!AE9)</f>
        <v>140</v>
      </c>
      <c r="Y31" s="142">
        <f>IF(AND(W31&lt;&gt;0,X31&lt;&gt;""),(X31/E31)*100,"")</f>
        <v>38.888888888888893</v>
      </c>
      <c r="Z31" s="139">
        <f>IF([1]tmpTJ1!AH9="","",[1]tmpTJ1!AH9)</f>
        <v>145</v>
      </c>
      <c r="AA31" s="141">
        <f>IF(AND(Y31&lt;&gt;0,Z31&lt;&gt;""),(Z31/E31)*100,"")</f>
        <v>40.277777777777779</v>
      </c>
      <c r="AB31" s="137">
        <f>IF([1]tmpTJ1!AK9="","",[1]tmpTJ1!AK9)</f>
        <v>149</v>
      </c>
      <c r="AC31" s="142">
        <f t="shared" si="10"/>
        <v>41.388888888888886</v>
      </c>
      <c r="AD31" s="139">
        <f>IF([1]tmpTJ1!AN9="","",[1]tmpTJ1!AN9)</f>
        <v>150</v>
      </c>
      <c r="AE31" s="143">
        <f>IF(AND(AC31&lt;&gt;0,AD31&lt;&gt;""),(AD31/E31)*100,"")</f>
        <v>41.666666666666671</v>
      </c>
      <c r="AF31" s="144">
        <f>IF(OR(AD31="",[1]tmpTJ1!AP9=""),"",[1]tmpTJ1!AP9)</f>
        <v>3</v>
      </c>
      <c r="AG31" s="145">
        <f>IF(AD31="","",[1]tmpTJ1!AR9)</f>
        <v>51</v>
      </c>
      <c r="AH31" s="135">
        <f>IF(AD31&lt;&gt;"",AD31+[1]tmpTJ1!AP9+AG31,"")</f>
        <v>204</v>
      </c>
      <c r="AI31" s="146">
        <f>IF((AH31&lt;&gt;""),(AH31/E31)*100,"")</f>
        <v>56.666666666666664</v>
      </c>
    </row>
    <row r="32" spans="3:35" ht="21" customHeight="1" x14ac:dyDescent="0.6">
      <c r="C32" s="147"/>
      <c r="D32" s="148"/>
      <c r="E32" s="149">
        <f>IF(AND(E30&lt;&gt;"",E31&lt;&gt;""),E30+E31,"")</f>
        <v>691</v>
      </c>
      <c r="F32" s="150" t="str">
        <f>IF(AND(F30&lt;&gt;"",F31&lt;&gt;""),F30+F31,"")</f>
        <v/>
      </c>
      <c r="G32" s="151" t="str">
        <f t="shared" si="11"/>
        <v/>
      </c>
      <c r="H32" s="152">
        <f>IF(AND(H30&lt;&gt;"",H31&lt;&gt;""),H30+H31,"")</f>
        <v>43</v>
      </c>
      <c r="I32" s="153">
        <f>IF(AND(H32&lt;&gt;0,H32&lt;&gt;""),(H32/E32)*100,"")</f>
        <v>6.2228654124457305</v>
      </c>
      <c r="J32" s="154">
        <f>IF(AND(J30&lt;&gt;"",J31&lt;&gt;""),J30+J31,"")</f>
        <v>96</v>
      </c>
      <c r="K32" s="155">
        <f t="shared" si="12"/>
        <v>13.892908827785819</v>
      </c>
      <c r="L32" s="152">
        <f>IF(AND(L30&lt;&gt;"",L31&lt;&gt;""),L30+L31,"")</f>
        <v>140</v>
      </c>
      <c r="M32" s="153">
        <f t="shared" si="13"/>
        <v>20.260492040520983</v>
      </c>
      <c r="N32" s="154">
        <f>IF(AND(N30&lt;&gt;"",N31&lt;&gt;""),N30+N31,"")</f>
        <v>169</v>
      </c>
      <c r="O32" s="155">
        <f t="shared" si="14"/>
        <v>24.457308248914618</v>
      </c>
      <c r="P32" s="152">
        <f>IF(AND(P30&lt;&gt;"",P31&lt;&gt;""),P30+P31,"")</f>
        <v>190</v>
      </c>
      <c r="Q32" s="153">
        <f t="shared" si="4"/>
        <v>27.496382054992765</v>
      </c>
      <c r="R32" s="154">
        <f>IF(AND(R30&lt;&gt;"",R31&lt;&gt;""),R30+R31,"")</f>
        <v>220</v>
      </c>
      <c r="S32" s="155">
        <f t="shared" si="15"/>
        <v>31.837916063675831</v>
      </c>
      <c r="T32" s="152">
        <f>IF(AND(T30&lt;&gt;"",T31&lt;&gt;""),T30+T31,"")</f>
        <v>248</v>
      </c>
      <c r="U32" s="153">
        <f t="shared" si="16"/>
        <v>35.890014471780027</v>
      </c>
      <c r="V32" s="154">
        <f>IF(AND(V30&lt;&gt;"",V31&lt;&gt;""),V30+V31,"")</f>
        <v>264</v>
      </c>
      <c r="W32" s="156">
        <f t="shared" si="17"/>
        <v>38.205499276410997</v>
      </c>
      <c r="X32" s="152">
        <f>IF(AND(X30&lt;&gt;"",X31&lt;&gt;""),X30+X31,"")</f>
        <v>273</v>
      </c>
      <c r="Y32" s="157">
        <f t="shared" si="18"/>
        <v>39.507959479015916</v>
      </c>
      <c r="Z32" s="154">
        <f>IF(AND(Z30&lt;&gt;"",Z31&lt;&gt;""),Z30+Z31,"")</f>
        <v>283</v>
      </c>
      <c r="AA32" s="156">
        <f t="shared" si="19"/>
        <v>40.955137481910278</v>
      </c>
      <c r="AB32" s="152">
        <f>IF(AND(AB30&lt;&gt;"",AB31&lt;&gt;""),AB30+AB31,"")</f>
        <v>290</v>
      </c>
      <c r="AC32" s="157">
        <f t="shared" si="10"/>
        <v>41.968162083936321</v>
      </c>
      <c r="AD32" s="154">
        <f>IF(AND(AD30&lt;&gt;"",AD31&lt;&gt;""),AD30+AD31,"")</f>
        <v>295</v>
      </c>
      <c r="AE32" s="158">
        <f>IF(AND(AC32&lt;&gt;0,AD32&lt;&gt;""),(AD32/E32)*100,"")</f>
        <v>42.691751085383501</v>
      </c>
      <c r="AF32" s="159">
        <f>IF(AND(AF30&lt;&gt;"",AF31&lt;&gt;""),AF30+AF31,"")</f>
        <v>3</v>
      </c>
      <c r="AG32" s="160">
        <f>IF(AND(AG30&lt;&gt;"",AG31&lt;&gt;""),AG30+AG31,"")</f>
        <v>98</v>
      </c>
      <c r="AH32" s="150">
        <f>IF(AND(AH30&lt;&gt;"",AH31&lt;&gt;""),AH30+AH31,"")</f>
        <v>396</v>
      </c>
      <c r="AI32" s="161">
        <f>IF(AH32&lt;&gt;"",(AH32/E32)*100,"")</f>
        <v>57.308248914616499</v>
      </c>
    </row>
    <row r="33" spans="3:35" ht="21" customHeight="1" x14ac:dyDescent="0.6">
      <c r="C33" s="89">
        <f>IF([1]tmpTJ1!A10="","",[1]tmpTJ1!A10)</f>
        <v>9</v>
      </c>
      <c r="D33" s="190" t="str">
        <f>IF([1]tmpTJ1!B10="","",[1]tmpTJ1!B10)</f>
        <v>山本町財田大野農業構造改善センター</v>
      </c>
      <c r="E33" s="162">
        <f>IF([1]tmpTJ1!C10="","",[1]tmpTJ1!C10)</f>
        <v>904</v>
      </c>
      <c r="F33" s="163"/>
      <c r="G33" s="164" t="str">
        <f t="shared" si="11"/>
        <v/>
      </c>
      <c r="H33" s="165">
        <f>IF([1]tmpTJ1!F10="","",[1]tmpTJ1!F10)</f>
        <v>62</v>
      </c>
      <c r="I33" s="166">
        <f>IF(H33="","",(H33/E33)*100)</f>
        <v>6.8584070796460175</v>
      </c>
      <c r="J33" s="167">
        <f>IF([1]tmpTJ1!I10="","",[1]tmpTJ1!I10)</f>
        <v>104</v>
      </c>
      <c r="K33" s="168">
        <f t="shared" si="12"/>
        <v>11.504424778761061</v>
      </c>
      <c r="L33" s="165">
        <f>IF([1]tmpTJ1!L10="","",[1]tmpTJ1!L10)</f>
        <v>162</v>
      </c>
      <c r="M33" s="166">
        <f t="shared" si="13"/>
        <v>17.920353982300885</v>
      </c>
      <c r="N33" s="167">
        <f>IF([1]tmpTJ1!O10="","",[1]tmpTJ1!O10)</f>
        <v>209</v>
      </c>
      <c r="O33" s="168">
        <f t="shared" si="14"/>
        <v>23.119469026548671</v>
      </c>
      <c r="P33" s="165">
        <f>IF([1]tmpTJ1!R10="","",[1]tmpTJ1!R10)</f>
        <v>252</v>
      </c>
      <c r="Q33" s="166">
        <f t="shared" si="4"/>
        <v>27.876106194690266</v>
      </c>
      <c r="R33" s="167">
        <f>IF([1]tmpTJ1!U10="","",[1]tmpTJ1!U10)</f>
        <v>283</v>
      </c>
      <c r="S33" s="168">
        <f t="shared" si="15"/>
        <v>31.305309734513276</v>
      </c>
      <c r="T33" s="165">
        <f>IF([1]tmpTJ1!X10="","",[1]tmpTJ1!X10)</f>
        <v>297</v>
      </c>
      <c r="U33" s="166">
        <f t="shared" si="16"/>
        <v>32.853982300884951</v>
      </c>
      <c r="V33" s="167">
        <f>IF([1]tmpTJ1!AA10="","",[1]tmpTJ1!AA10)</f>
        <v>314</v>
      </c>
      <c r="W33" s="169">
        <f t="shared" si="17"/>
        <v>34.73451327433628</v>
      </c>
      <c r="X33" s="165">
        <f>IF([1]tmpTJ1!AD10="","",[1]tmpTJ1!AD10)</f>
        <v>337</v>
      </c>
      <c r="Y33" s="170">
        <f t="shared" si="18"/>
        <v>37.278761061946902</v>
      </c>
      <c r="Z33" s="167">
        <f>IF([1]tmpTJ1!AG10="","",[1]tmpTJ1!AG10)</f>
        <v>348</v>
      </c>
      <c r="AA33" s="169">
        <f t="shared" si="19"/>
        <v>38.495575221238937</v>
      </c>
      <c r="AB33" s="165">
        <f>IF([1]tmpTJ1!AJ10="","",[1]tmpTJ1!AJ10)</f>
        <v>361</v>
      </c>
      <c r="AC33" s="170">
        <f t="shared" si="10"/>
        <v>39.93362831858407</v>
      </c>
      <c r="AD33" s="167">
        <f>IF([1]tmpTJ1!AM10="","",[1]tmpTJ1!AM10)</f>
        <v>365</v>
      </c>
      <c r="AE33" s="171">
        <f>IF(AND(AD33&lt;&gt;0,AD33&lt;&gt;""),(AD33/E33)*100,"")</f>
        <v>40.376106194690266</v>
      </c>
      <c r="AF33" s="172">
        <f>IF(OR(AD33="",[1]tmpTJ1!AO10=""),"",[1]tmpTJ1!AO10)</f>
        <v>2</v>
      </c>
      <c r="AG33" s="173">
        <f>IF(AD33="","",[1]tmpTJ1!AQ10)</f>
        <v>135</v>
      </c>
      <c r="AH33" s="163">
        <f>IF(AD33&lt;&gt;"",AD33+[1]tmpTJ1!AO10+AG33,"")</f>
        <v>502</v>
      </c>
      <c r="AI33" s="174">
        <f>IF((AH33&lt;&gt;""),(AH33/E33)*100,"")</f>
        <v>55.530973451327434</v>
      </c>
    </row>
    <row r="34" spans="3:35" ht="21" customHeight="1" x14ac:dyDescent="0.6">
      <c r="C34" s="89"/>
      <c r="D34" s="190"/>
      <c r="E34" s="91">
        <f>IF([1]tmpTJ1!D10="","",[1]tmpTJ1!D10)</f>
        <v>969</v>
      </c>
      <c r="F34" s="92"/>
      <c r="G34" s="93" t="str">
        <f t="shared" si="11"/>
        <v/>
      </c>
      <c r="H34" s="94">
        <f>IF([1]tmpTJ1!G10="","",[1]tmpTJ1!G10)</f>
        <v>41</v>
      </c>
      <c r="I34" s="95">
        <f>IF(H34="","",(H34/E34)*100)</f>
        <v>4.2311661506707949</v>
      </c>
      <c r="J34" s="96">
        <f>IF([1]tmpTJ1!J10="","",[1]tmpTJ1!J10)</f>
        <v>99</v>
      </c>
      <c r="K34" s="97">
        <f t="shared" si="12"/>
        <v>10.216718266253871</v>
      </c>
      <c r="L34" s="94">
        <f>IF([1]tmpTJ1!M10="","",[1]tmpTJ1!M10)</f>
        <v>173</v>
      </c>
      <c r="M34" s="95">
        <f t="shared" si="13"/>
        <v>17.853457172342623</v>
      </c>
      <c r="N34" s="96">
        <f>IF([1]tmpTJ1!P10="","",[1]tmpTJ1!P10)</f>
        <v>220</v>
      </c>
      <c r="O34" s="97">
        <f t="shared" si="14"/>
        <v>22.703818369453042</v>
      </c>
      <c r="P34" s="94">
        <f>IF([1]tmpTJ1!S10="","",[1]tmpTJ1!S10)</f>
        <v>255</v>
      </c>
      <c r="Q34" s="95">
        <f t="shared" si="4"/>
        <v>26.315789473684209</v>
      </c>
      <c r="R34" s="96">
        <f>IF([1]tmpTJ1!V10="","",[1]tmpTJ1!V10)</f>
        <v>300</v>
      </c>
      <c r="S34" s="97">
        <f t="shared" si="15"/>
        <v>30.959752321981426</v>
      </c>
      <c r="T34" s="94">
        <f>IF([1]tmpTJ1!Y10="","",[1]tmpTJ1!Y10)</f>
        <v>322</v>
      </c>
      <c r="U34" s="95">
        <f t="shared" si="16"/>
        <v>33.230134158926731</v>
      </c>
      <c r="V34" s="96">
        <f>IF([1]tmpTJ1!AB10="","",[1]tmpTJ1!AB10)</f>
        <v>340</v>
      </c>
      <c r="W34" s="98">
        <f t="shared" si="17"/>
        <v>35.087719298245609</v>
      </c>
      <c r="X34" s="94">
        <f>IF([1]tmpTJ1!AE10="","",[1]tmpTJ1!AE10)</f>
        <v>363</v>
      </c>
      <c r="Y34" s="99">
        <f t="shared" si="18"/>
        <v>37.461300309597526</v>
      </c>
      <c r="Z34" s="96">
        <f>IF([1]tmpTJ1!AH10="","",[1]tmpTJ1!AH10)</f>
        <v>377</v>
      </c>
      <c r="AA34" s="98">
        <f t="shared" si="19"/>
        <v>38.906088751289992</v>
      </c>
      <c r="AB34" s="94">
        <f>IF([1]tmpTJ1!AK10="","",[1]tmpTJ1!AK10)</f>
        <v>391</v>
      </c>
      <c r="AC34" s="99">
        <f t="shared" si="10"/>
        <v>40.350877192982452</v>
      </c>
      <c r="AD34" s="96">
        <f>IF([1]tmpTJ1!AN10="","",[1]tmpTJ1!AN10)</f>
        <v>394</v>
      </c>
      <c r="AE34" s="100">
        <f>IF(AND(AC34&lt;&gt;0,AD34&lt;&gt;""),(AD34/E34)*100,"")</f>
        <v>40.660474716202273</v>
      </c>
      <c r="AF34" s="101">
        <f>IF(OR(AD34="",[1]tmpTJ1!AP10=""),"",[1]tmpTJ1!AP10)</f>
        <v>3</v>
      </c>
      <c r="AG34" s="102">
        <f>IF(AD34="","",[1]tmpTJ1!AR10)</f>
        <v>158</v>
      </c>
      <c r="AH34" s="92">
        <f>IF(AD34&lt;&gt;"",AD34+[1]tmpTJ1!AP10+AG34,"")</f>
        <v>555</v>
      </c>
      <c r="AI34" s="103">
        <f>IF((AH34&lt;&gt;""),(AH34/E34)*100,"")</f>
        <v>57.275541795665632</v>
      </c>
    </row>
    <row r="35" spans="3:35" ht="21" customHeight="1" x14ac:dyDescent="0.6">
      <c r="C35" s="89"/>
      <c r="D35" s="190"/>
      <c r="E35" s="104">
        <f>IF(AND(E33&lt;&gt;"",E34&lt;&gt;""),E33+E34,"")</f>
        <v>1873</v>
      </c>
      <c r="F35" s="105" t="str">
        <f>IF(AND(F33&lt;&gt;"",F34&lt;&gt;""),F33+F34,"")</f>
        <v/>
      </c>
      <c r="G35" s="106" t="str">
        <f t="shared" si="11"/>
        <v/>
      </c>
      <c r="H35" s="107">
        <f>IF(AND(H33&lt;&gt;"",H34&lt;&gt;""),H33+H34,"")</f>
        <v>103</v>
      </c>
      <c r="I35" s="108">
        <f>IF(AND(H35&lt;&gt;0,H35&lt;&gt;""),(H35/E35)*100,"")</f>
        <v>5.4991991457554725</v>
      </c>
      <c r="J35" s="109">
        <f>IF(AND(J33&lt;&gt;"",J34&lt;&gt;""),J33+J34,"")</f>
        <v>203</v>
      </c>
      <c r="K35" s="110">
        <f t="shared" si="12"/>
        <v>10.838227442605445</v>
      </c>
      <c r="L35" s="107">
        <f>IF(AND(L33&lt;&gt;"",L34&lt;&gt;""),L33+L34,"")</f>
        <v>335</v>
      </c>
      <c r="M35" s="108">
        <f t="shared" si="13"/>
        <v>17.885744794447412</v>
      </c>
      <c r="N35" s="109">
        <f>IF(AND(N33&lt;&gt;"",N34&lt;&gt;""),N33+N34,"")</f>
        <v>429</v>
      </c>
      <c r="O35" s="110">
        <f t="shared" si="14"/>
        <v>22.904431393486384</v>
      </c>
      <c r="P35" s="107">
        <f>IF(AND(P33&lt;&gt;"",P34&lt;&gt;""),P33+P34,"")</f>
        <v>507</v>
      </c>
      <c r="Q35" s="108">
        <f t="shared" si="4"/>
        <v>27.068873465029363</v>
      </c>
      <c r="R35" s="109">
        <f>IF(AND(R33&lt;&gt;"",R34&lt;&gt;""),R33+R34,"")</f>
        <v>583</v>
      </c>
      <c r="S35" s="110">
        <f t="shared" si="15"/>
        <v>31.126534970635344</v>
      </c>
      <c r="T35" s="107">
        <f>IF(AND(T33&lt;&gt;"",T34&lt;&gt;""),T33+T34,"")</f>
        <v>619</v>
      </c>
      <c r="U35" s="108">
        <f t="shared" si="16"/>
        <v>33.048585157501336</v>
      </c>
      <c r="V35" s="109">
        <f>IF(AND(V33&lt;&gt;"",V34&lt;&gt;""),V33+V34,"")</f>
        <v>654</v>
      </c>
      <c r="W35" s="111">
        <f t="shared" si="17"/>
        <v>34.91724506139883</v>
      </c>
      <c r="X35" s="107">
        <f>IF(AND(X33&lt;&gt;"",X34&lt;&gt;""),X33+X34,"")</f>
        <v>700</v>
      </c>
      <c r="Y35" s="112">
        <f t="shared" si="18"/>
        <v>37.373198077949816</v>
      </c>
      <c r="Z35" s="109">
        <f>IF(AND(Z33&lt;&gt;"",Z34&lt;&gt;""),Z33+Z34,"")</f>
        <v>725</v>
      </c>
      <c r="AA35" s="111">
        <f t="shared" si="19"/>
        <v>38.707955152162306</v>
      </c>
      <c r="AB35" s="107">
        <f>IF(AND(AB33&lt;&gt;"",AB34&lt;&gt;""),AB33+AB34,"")</f>
        <v>752</v>
      </c>
      <c r="AC35" s="112">
        <f t="shared" si="10"/>
        <v>40.149492792311797</v>
      </c>
      <c r="AD35" s="109">
        <f>IF(AND(AD33&lt;&gt;"",AD34&lt;&gt;""),AD33+AD34,"")</f>
        <v>759</v>
      </c>
      <c r="AE35" s="113">
        <f>IF(AND(AC35&lt;&gt;0,AD35&lt;&gt;""),(AD35/E35)*100,"")</f>
        <v>40.5232247730913</v>
      </c>
      <c r="AF35" s="114">
        <f>IF(AND(AF33&lt;&gt;"",AF34&lt;&gt;""),AF33+AF34,"")</f>
        <v>5</v>
      </c>
      <c r="AG35" s="115">
        <f>IF(AND(AG33&lt;&gt;"",AG34&lt;&gt;""),AG33+AG34,"")</f>
        <v>293</v>
      </c>
      <c r="AH35" s="105">
        <f>IF(AND(AH33&lt;&gt;"",AH34&lt;&gt;""),AH33+AH34,"")</f>
        <v>1057</v>
      </c>
      <c r="AI35" s="116">
        <f>IF(AH35&lt;&gt;"",(AH35/E35)*100,"")</f>
        <v>56.433529097704216</v>
      </c>
    </row>
    <row r="36" spans="3:35" ht="21" customHeight="1" x14ac:dyDescent="0.6">
      <c r="C36" s="117">
        <f>IF([1]tmpTJ1!A11="","",[1]tmpTJ1!A11)</f>
        <v>10</v>
      </c>
      <c r="D36" s="118" t="str">
        <f>IF([1]tmpTJ1!B11="","",[1]tmpTJ1!B11)</f>
        <v>山本町神田定住促進センター</v>
      </c>
      <c r="E36" s="119">
        <f>IF([1]tmpTJ1!C11="","",[1]tmpTJ1!C11)</f>
        <v>517</v>
      </c>
      <c r="F36" s="120"/>
      <c r="G36" s="121" t="str">
        <f t="shared" si="11"/>
        <v/>
      </c>
      <c r="H36" s="122">
        <f>IF([1]tmpTJ1!F11="","",[1]tmpTJ1!F11)</f>
        <v>46</v>
      </c>
      <c r="I36" s="123">
        <f>IF(H36="","",(H36/E36)*100)</f>
        <v>8.8974854932301746</v>
      </c>
      <c r="J36" s="124">
        <f>IF([1]tmpTJ1!I11="","",[1]tmpTJ1!I11)</f>
        <v>82</v>
      </c>
      <c r="K36" s="125">
        <f t="shared" si="12"/>
        <v>15.860735009671178</v>
      </c>
      <c r="L36" s="122">
        <f>IF([1]tmpTJ1!L11="","",[1]tmpTJ1!L11)</f>
        <v>125</v>
      </c>
      <c r="M36" s="123">
        <f t="shared" si="13"/>
        <v>24.177949709864606</v>
      </c>
      <c r="N36" s="124">
        <f>IF([1]tmpTJ1!O11="","",[1]tmpTJ1!O11)</f>
        <v>149</v>
      </c>
      <c r="O36" s="125">
        <f t="shared" si="14"/>
        <v>28.820116054158607</v>
      </c>
      <c r="P36" s="122">
        <f>IF([1]tmpTJ1!R11="","",[1]tmpTJ1!R11)</f>
        <v>162</v>
      </c>
      <c r="Q36" s="123">
        <f t="shared" si="4"/>
        <v>31.334622823984525</v>
      </c>
      <c r="R36" s="124">
        <f>IF([1]tmpTJ1!U11="","",[1]tmpTJ1!U11)</f>
        <v>180</v>
      </c>
      <c r="S36" s="125">
        <f t="shared" si="15"/>
        <v>34.81624758220503</v>
      </c>
      <c r="T36" s="122">
        <f>IF([1]tmpTJ1!X11="","",[1]tmpTJ1!X11)</f>
        <v>199</v>
      </c>
      <c r="U36" s="123">
        <f t="shared" si="16"/>
        <v>38.49129593810445</v>
      </c>
      <c r="V36" s="124">
        <f>IF([1]tmpTJ1!AA11="","",[1]tmpTJ1!AA11)</f>
        <v>212</v>
      </c>
      <c r="W36" s="126">
        <f t="shared" si="17"/>
        <v>41.005802707930364</v>
      </c>
      <c r="X36" s="122">
        <f>IF([1]tmpTJ1!AD11="","",[1]tmpTJ1!AD11)</f>
        <v>222</v>
      </c>
      <c r="Y36" s="127">
        <f t="shared" si="18"/>
        <v>42.940038684719532</v>
      </c>
      <c r="Z36" s="124">
        <f>IF([1]tmpTJ1!AG11="","",[1]tmpTJ1!AG11)</f>
        <v>235</v>
      </c>
      <c r="AA36" s="126">
        <f t="shared" si="19"/>
        <v>45.454545454545453</v>
      </c>
      <c r="AB36" s="122">
        <f>IF([1]tmpTJ1!AJ11="","",[1]tmpTJ1!AJ11)</f>
        <v>243</v>
      </c>
      <c r="AC36" s="127">
        <f t="shared" si="10"/>
        <v>47.00193423597679</v>
      </c>
      <c r="AD36" s="124">
        <f>IF([1]tmpTJ1!AM11="","",[1]tmpTJ1!AM11)</f>
        <v>245</v>
      </c>
      <c r="AE36" s="128">
        <f>IF(AND(AD36&lt;&gt;0,AD36&lt;&gt;""),(AD36/E36)*100,"")</f>
        <v>47.388781431334621</v>
      </c>
      <c r="AF36" s="129">
        <f>IF(OR(AD36="",[1]tmpTJ1!AO11=""),"",[1]tmpTJ1!AO11)</f>
        <v>3</v>
      </c>
      <c r="AG36" s="130">
        <f>IF(AD36="","",[1]tmpTJ1!AQ11)</f>
        <v>60</v>
      </c>
      <c r="AH36" s="120">
        <f>IF(AD36&lt;&gt;"",AD36+[1]tmpTJ1!AO11+AG36,"")</f>
        <v>308</v>
      </c>
      <c r="AI36" s="131">
        <f>IF((AH36&lt;&gt;""),(AH36/E36)*100,"")</f>
        <v>59.574468085106382</v>
      </c>
    </row>
    <row r="37" spans="3:35" ht="21" customHeight="1" x14ac:dyDescent="0.6">
      <c r="C37" s="132"/>
      <c r="D37" s="133"/>
      <c r="E37" s="134">
        <f>IF([1]tmpTJ1!D11="","",[1]tmpTJ1!D11)</f>
        <v>556</v>
      </c>
      <c r="F37" s="135"/>
      <c r="G37" s="136" t="str">
        <f t="shared" si="11"/>
        <v/>
      </c>
      <c r="H37" s="137">
        <f>IF([1]tmpTJ1!G11="","",[1]tmpTJ1!G11)</f>
        <v>38</v>
      </c>
      <c r="I37" s="138">
        <f>IF(H37="","",(H37/E37)*100)</f>
        <v>6.8345323741007196</v>
      </c>
      <c r="J37" s="139">
        <f>IF([1]tmpTJ1!J11="","",[1]tmpTJ1!J11)</f>
        <v>78</v>
      </c>
      <c r="K37" s="140">
        <f t="shared" si="12"/>
        <v>14.028776978417264</v>
      </c>
      <c r="L37" s="137">
        <f>IF([1]tmpTJ1!M11="","",[1]tmpTJ1!M11)</f>
        <v>116</v>
      </c>
      <c r="M37" s="138">
        <f t="shared" si="13"/>
        <v>20.863309352517987</v>
      </c>
      <c r="N37" s="139">
        <f>IF([1]tmpTJ1!P11="","",[1]tmpTJ1!P11)</f>
        <v>141</v>
      </c>
      <c r="O37" s="140">
        <f t="shared" si="14"/>
        <v>25.359712230215827</v>
      </c>
      <c r="P37" s="137">
        <f>IF([1]tmpTJ1!S11="","",[1]tmpTJ1!S11)</f>
        <v>165</v>
      </c>
      <c r="Q37" s="138">
        <f t="shared" si="4"/>
        <v>29.676258992805753</v>
      </c>
      <c r="R37" s="139">
        <f>IF([1]tmpTJ1!V11="","",[1]tmpTJ1!V11)</f>
        <v>181</v>
      </c>
      <c r="S37" s="140">
        <f t="shared" si="15"/>
        <v>32.553956834532372</v>
      </c>
      <c r="T37" s="137">
        <f>IF([1]tmpTJ1!Y11="","",[1]tmpTJ1!Y11)</f>
        <v>196</v>
      </c>
      <c r="U37" s="138">
        <f t="shared" si="16"/>
        <v>35.251798561151077</v>
      </c>
      <c r="V37" s="139">
        <f>IF([1]tmpTJ1!AB11="","",[1]tmpTJ1!AB11)</f>
        <v>213</v>
      </c>
      <c r="W37" s="141">
        <f t="shared" si="17"/>
        <v>38.309352517985609</v>
      </c>
      <c r="X37" s="137">
        <f>IF([1]tmpTJ1!AE11="","",[1]tmpTJ1!AE11)</f>
        <v>221</v>
      </c>
      <c r="Y37" s="142">
        <f t="shared" si="18"/>
        <v>39.748201438848923</v>
      </c>
      <c r="Z37" s="139">
        <f>IF([1]tmpTJ1!AH11="","",[1]tmpTJ1!AH11)</f>
        <v>229</v>
      </c>
      <c r="AA37" s="141">
        <f t="shared" si="19"/>
        <v>41.187050359712231</v>
      </c>
      <c r="AB37" s="137">
        <f>IF([1]tmpTJ1!AK11="","",[1]tmpTJ1!AK11)</f>
        <v>235</v>
      </c>
      <c r="AC37" s="142">
        <f t="shared" si="10"/>
        <v>42.266187050359711</v>
      </c>
      <c r="AD37" s="139">
        <f>IF([1]tmpTJ1!AN11="","",[1]tmpTJ1!AN11)</f>
        <v>237</v>
      </c>
      <c r="AE37" s="143">
        <f>IF(AND(AC37&lt;&gt;0,AD37&lt;&gt;""),(AD37/E37)*100,"")</f>
        <v>42.625899280575538</v>
      </c>
      <c r="AF37" s="144">
        <f>IF(OR(AD37="",[1]tmpTJ1!AP11=""),"",[1]tmpTJ1!AP11)</f>
        <v>2</v>
      </c>
      <c r="AG37" s="145">
        <f>IF(AD37="","",[1]tmpTJ1!AR11)</f>
        <v>79</v>
      </c>
      <c r="AH37" s="135">
        <f>IF(AD37&lt;&gt;"",AD37+[1]tmpTJ1!AP11+AG37,"")</f>
        <v>318</v>
      </c>
      <c r="AI37" s="146">
        <f>IF((AH37&lt;&gt;""),(AH37/E37)*100,"")</f>
        <v>57.194244604316545</v>
      </c>
    </row>
    <row r="38" spans="3:35" ht="21" customHeight="1" thickBot="1" x14ac:dyDescent="0.65">
      <c r="C38" s="175"/>
      <c r="D38" s="176"/>
      <c r="E38" s="177">
        <f>IF(AND(E36&lt;&gt;"",E37&lt;&gt;""),E36+E37,"")</f>
        <v>1073</v>
      </c>
      <c r="F38" s="178" t="str">
        <f>IF(AND(F36&lt;&gt;"",F37&lt;&gt;""),F36+F37,"")</f>
        <v/>
      </c>
      <c r="G38" s="179" t="str">
        <f t="shared" si="11"/>
        <v/>
      </c>
      <c r="H38" s="180">
        <f>IF(AND(H36&lt;&gt;"",H37&lt;&gt;""),H36+H37,"")</f>
        <v>84</v>
      </c>
      <c r="I38" s="181">
        <f>IF(AND(H38&lt;&gt;0,H38&lt;&gt;""),(H38/E38)*100,"")</f>
        <v>7.8285181733457598</v>
      </c>
      <c r="J38" s="182">
        <f>IF(AND(J36&lt;&gt;"",J37&lt;&gt;""),J36+J37,"")</f>
        <v>160</v>
      </c>
      <c r="K38" s="183">
        <f t="shared" si="12"/>
        <v>14.911463187325255</v>
      </c>
      <c r="L38" s="180">
        <f>IF(AND(L36&lt;&gt;"",L37&lt;&gt;""),L36+L37,"")</f>
        <v>241</v>
      </c>
      <c r="M38" s="181">
        <f t="shared" si="13"/>
        <v>22.460391425908668</v>
      </c>
      <c r="N38" s="182">
        <f>IF(AND(N36&lt;&gt;"",N37&lt;&gt;""),N36+N37,"")</f>
        <v>290</v>
      </c>
      <c r="O38" s="183">
        <f t="shared" si="14"/>
        <v>27.027027027027028</v>
      </c>
      <c r="P38" s="180">
        <f>IF(AND(P36&lt;&gt;"",P37&lt;&gt;""),P36+P37,"")</f>
        <v>327</v>
      </c>
      <c r="Q38" s="181">
        <f t="shared" si="4"/>
        <v>30.475302889095989</v>
      </c>
      <c r="R38" s="182">
        <f>IF(AND(R36&lt;&gt;"",R37&lt;&gt;""),R36+R37,"")</f>
        <v>361</v>
      </c>
      <c r="S38" s="183">
        <f t="shared" si="15"/>
        <v>33.643988816402612</v>
      </c>
      <c r="T38" s="180">
        <f>IF(AND(T36&lt;&gt;"",T37&lt;&gt;""),T36+T37,"")</f>
        <v>395</v>
      </c>
      <c r="U38" s="181">
        <f t="shared" si="16"/>
        <v>36.812674743709231</v>
      </c>
      <c r="V38" s="182">
        <f>IF(AND(V36&lt;&gt;"",V37&lt;&gt;""),V36+V37,"")</f>
        <v>425</v>
      </c>
      <c r="W38" s="184">
        <f t="shared" si="17"/>
        <v>39.608574091332713</v>
      </c>
      <c r="X38" s="180">
        <f>IF(AND(X36&lt;&gt;"",X37&lt;&gt;""),X36+X37,"")</f>
        <v>443</v>
      </c>
      <c r="Y38" s="185">
        <f t="shared" si="18"/>
        <v>41.286113699906799</v>
      </c>
      <c r="Z38" s="182">
        <f>IF(AND(Z36&lt;&gt;"",Z37&lt;&gt;""),Z36+Z37,"")</f>
        <v>464</v>
      </c>
      <c r="AA38" s="184">
        <f t="shared" si="19"/>
        <v>43.243243243243242</v>
      </c>
      <c r="AB38" s="180">
        <f>IF(AND(AB36&lt;&gt;"",AB37&lt;&gt;""),AB36+AB37,"")</f>
        <v>478</v>
      </c>
      <c r="AC38" s="185">
        <f t="shared" si="10"/>
        <v>44.547996272134206</v>
      </c>
      <c r="AD38" s="182">
        <f>IF(AND(AD36&lt;&gt;"",AD37&lt;&gt;""),AD36+AD37,"")</f>
        <v>482</v>
      </c>
      <c r="AE38" s="186">
        <f>IF(AND(AC38&lt;&gt;0,AD38&lt;&gt;""),(AD38/E38)*100,"")</f>
        <v>44.920782851817336</v>
      </c>
      <c r="AF38" s="187">
        <f>IF(AND(AF36&lt;&gt;"",AF37&lt;&gt;""),AF36+AF37,"")</f>
        <v>5</v>
      </c>
      <c r="AG38" s="188">
        <f>IF(AND(AG36&lt;&gt;"",AG37&lt;&gt;""),AG36+AG37,"")</f>
        <v>139</v>
      </c>
      <c r="AH38" s="178">
        <f>IF(AND(AH36&lt;&gt;"",AH37&lt;&gt;""),AH36+AH37,"")</f>
        <v>626</v>
      </c>
      <c r="AI38" s="189">
        <f>IF(AH38&lt;&gt;"",(AH38/E38)*100,"")</f>
        <v>58.341099720410064</v>
      </c>
    </row>
    <row r="39" spans="3:35" ht="21" customHeight="1" x14ac:dyDescent="0.6">
      <c r="C39" s="89">
        <f>IF([1]tmpTJ1!A12="","",[1]tmpTJ1!A12)</f>
        <v>11</v>
      </c>
      <c r="D39" s="90" t="str">
        <f>IF([1]tmpTJ1!B12="","",[1]tmpTJ1!B12)</f>
        <v>三野町公民館大見分館</v>
      </c>
      <c r="E39" s="162">
        <f>IF([1]tmpTJ1!C12="","",[1]tmpTJ1!C12)</f>
        <v>1283</v>
      </c>
      <c r="F39" s="163"/>
      <c r="G39" s="164" t="str">
        <f t="shared" si="11"/>
        <v/>
      </c>
      <c r="H39" s="165">
        <f>IF([1]tmpTJ1!F12="","",[1]tmpTJ1!F12)</f>
        <v>90</v>
      </c>
      <c r="I39" s="166">
        <f>IF(H39="","",(H39/E39)*100)</f>
        <v>7.0148090413094302</v>
      </c>
      <c r="J39" s="167">
        <f>IF([1]tmpTJ1!I12="","",[1]tmpTJ1!I12)</f>
        <v>195</v>
      </c>
      <c r="K39" s="168">
        <f t="shared" si="12"/>
        <v>15.1987529228371</v>
      </c>
      <c r="L39" s="165">
        <f>IF([1]tmpTJ1!L12="","",[1]tmpTJ1!L12)</f>
        <v>292</v>
      </c>
      <c r="M39" s="166">
        <f t="shared" si="13"/>
        <v>22.759158222915044</v>
      </c>
      <c r="N39" s="167">
        <f>IF([1]tmpTJ1!O12="","",[1]tmpTJ1!O12)</f>
        <v>340</v>
      </c>
      <c r="O39" s="168">
        <f t="shared" si="14"/>
        <v>26.500389711613405</v>
      </c>
      <c r="P39" s="165">
        <f>IF([1]tmpTJ1!R12="","",[1]tmpTJ1!R12)</f>
        <v>396</v>
      </c>
      <c r="Q39" s="166">
        <f t="shared" si="4"/>
        <v>30.865159781761498</v>
      </c>
      <c r="R39" s="167">
        <f>IF([1]tmpTJ1!U12="","",[1]tmpTJ1!U12)</f>
        <v>438</v>
      </c>
      <c r="S39" s="168">
        <f t="shared" si="15"/>
        <v>34.138737334372564</v>
      </c>
      <c r="T39" s="165">
        <f>IF([1]tmpTJ1!X12="","",[1]tmpTJ1!X12)</f>
        <v>478</v>
      </c>
      <c r="U39" s="166">
        <f t="shared" si="16"/>
        <v>37.256430241621203</v>
      </c>
      <c r="V39" s="167">
        <f>IF([1]tmpTJ1!AA12="","",[1]tmpTJ1!AA12)</f>
        <v>509</v>
      </c>
      <c r="W39" s="169">
        <f t="shared" si="17"/>
        <v>39.672642244738896</v>
      </c>
      <c r="X39" s="165">
        <f>IF([1]tmpTJ1!AD12="","",[1]tmpTJ1!AD12)</f>
        <v>535</v>
      </c>
      <c r="Y39" s="170">
        <f t="shared" si="18"/>
        <v>41.69914263445051</v>
      </c>
      <c r="Z39" s="167">
        <f>IF([1]tmpTJ1!AG12="","",[1]tmpTJ1!AG12)</f>
        <v>564</v>
      </c>
      <c r="AA39" s="169">
        <f t="shared" si="19"/>
        <v>43.959469992205769</v>
      </c>
      <c r="AB39" s="165">
        <f>IF([1]tmpTJ1!AJ12="","",[1]tmpTJ1!AJ12)</f>
        <v>580</v>
      </c>
      <c r="AC39" s="170">
        <f t="shared" si="10"/>
        <v>45.20654715510522</v>
      </c>
      <c r="AD39" s="167">
        <f>IF([1]tmpTJ1!AM12="","",[1]tmpTJ1!AM12)</f>
        <v>586</v>
      </c>
      <c r="AE39" s="171">
        <f>IF(AND(AD39&lt;&gt;0,AD39&lt;&gt;""),(AD39/E39)*100,"")</f>
        <v>45.674201091192515</v>
      </c>
      <c r="AF39" s="172">
        <f>IF(OR(AD39="",[1]tmpTJ1!AO12=""),"",[1]tmpTJ1!AO12)</f>
        <v>6</v>
      </c>
      <c r="AG39" s="173">
        <f>IF(AD39="","",[1]tmpTJ1!AQ12)</f>
        <v>177</v>
      </c>
      <c r="AH39" s="163">
        <f>IF(AD39&lt;&gt;"",AD39+[1]tmpTJ1!AO12+AG39,"")</f>
        <v>769</v>
      </c>
      <c r="AI39" s="174">
        <f>IF((AH39&lt;&gt;""),(AH39/E39)*100,"")</f>
        <v>59.937646141855026</v>
      </c>
    </row>
    <row r="40" spans="3:35" ht="21" customHeight="1" x14ac:dyDescent="0.6">
      <c r="C40" s="89"/>
      <c r="D40" s="90"/>
      <c r="E40" s="91">
        <f>IF([1]tmpTJ1!D12="","",[1]tmpTJ1!D12)</f>
        <v>1411</v>
      </c>
      <c r="F40" s="92"/>
      <c r="G40" s="93" t="str">
        <f t="shared" si="11"/>
        <v/>
      </c>
      <c r="H40" s="94">
        <f>IF([1]tmpTJ1!G12="","",[1]tmpTJ1!G12)</f>
        <v>72</v>
      </c>
      <c r="I40" s="95">
        <f>IF(H40="","",(H40/E40)*100)</f>
        <v>5.1027639971651304</v>
      </c>
      <c r="J40" s="96">
        <f>IF([1]tmpTJ1!J12="","",[1]tmpTJ1!J12)</f>
        <v>183</v>
      </c>
      <c r="K40" s="97">
        <f t="shared" si="12"/>
        <v>12.969525159461377</v>
      </c>
      <c r="L40" s="94">
        <f>IF([1]tmpTJ1!M12="","",[1]tmpTJ1!M12)</f>
        <v>277</v>
      </c>
      <c r="M40" s="95">
        <f t="shared" si="13"/>
        <v>19.631467044649185</v>
      </c>
      <c r="N40" s="96">
        <f>IF([1]tmpTJ1!P12="","",[1]tmpTJ1!P12)</f>
        <v>344</v>
      </c>
      <c r="O40" s="97">
        <f t="shared" si="14"/>
        <v>24.379872430900072</v>
      </c>
      <c r="P40" s="94">
        <f>IF([1]tmpTJ1!S12="","",[1]tmpTJ1!S12)</f>
        <v>391</v>
      </c>
      <c r="Q40" s="95">
        <f t="shared" si="4"/>
        <v>27.710843373493976</v>
      </c>
      <c r="R40" s="96">
        <f>IF([1]tmpTJ1!V12="","",[1]tmpTJ1!V12)</f>
        <v>442</v>
      </c>
      <c r="S40" s="97">
        <f t="shared" si="15"/>
        <v>31.325301204819279</v>
      </c>
      <c r="T40" s="94">
        <f>IF([1]tmpTJ1!Y12="","",[1]tmpTJ1!Y12)</f>
        <v>493</v>
      </c>
      <c r="U40" s="95">
        <f t="shared" si="16"/>
        <v>34.939759036144579</v>
      </c>
      <c r="V40" s="96">
        <f>IF([1]tmpTJ1!AB12="","",[1]tmpTJ1!AB12)</f>
        <v>534</v>
      </c>
      <c r="W40" s="98">
        <f t="shared" si="17"/>
        <v>37.845499645641389</v>
      </c>
      <c r="X40" s="94">
        <f>IF([1]tmpTJ1!AE12="","",[1]tmpTJ1!AE12)</f>
        <v>559</v>
      </c>
      <c r="Y40" s="99">
        <f t="shared" si="18"/>
        <v>39.617292700212616</v>
      </c>
      <c r="Z40" s="96">
        <f>IF([1]tmpTJ1!AH12="","",[1]tmpTJ1!AH12)</f>
        <v>585</v>
      </c>
      <c r="AA40" s="98">
        <f t="shared" si="19"/>
        <v>41.459957476966693</v>
      </c>
      <c r="AB40" s="94">
        <f>IF([1]tmpTJ1!AK12="","",[1]tmpTJ1!AK12)</f>
        <v>605</v>
      </c>
      <c r="AC40" s="99">
        <f t="shared" si="10"/>
        <v>42.877391920623673</v>
      </c>
      <c r="AD40" s="96">
        <f>IF([1]tmpTJ1!AN12="","",[1]tmpTJ1!AN12)</f>
        <v>615</v>
      </c>
      <c r="AE40" s="100">
        <f>IF(AND(AC40&lt;&gt;0,AD40&lt;&gt;""),(AD40/E40)*100,"")</f>
        <v>43.586109142452159</v>
      </c>
      <c r="AF40" s="101">
        <f>IF(OR(AD40="",[1]tmpTJ1!AP12=""),"",[1]tmpTJ1!AP12)</f>
        <v>8</v>
      </c>
      <c r="AG40" s="102">
        <f>IF(AD40="","",[1]tmpTJ1!AR12)</f>
        <v>204</v>
      </c>
      <c r="AH40" s="92">
        <f>IF(AD40&lt;&gt;"",AD40+[1]tmpTJ1!AP12+AG40,"")</f>
        <v>827</v>
      </c>
      <c r="AI40" s="103">
        <f>IF((AH40&lt;&gt;""),(AH40/E40)*100,"")</f>
        <v>58.610914245216165</v>
      </c>
    </row>
    <row r="41" spans="3:35" ht="21" customHeight="1" x14ac:dyDescent="0.6">
      <c r="C41" s="89"/>
      <c r="D41" s="90"/>
      <c r="E41" s="191">
        <f>IF(AND(E39&lt;&gt;"",E40&lt;&gt;""),E39+E40,"")</f>
        <v>2694</v>
      </c>
      <c r="F41" s="192" t="str">
        <f>IF(AND(F39&lt;&gt;"",F40&lt;&gt;""),F39+F40,"")</f>
        <v/>
      </c>
      <c r="G41" s="193" t="str">
        <f t="shared" si="11"/>
        <v/>
      </c>
      <c r="H41" s="194">
        <f>IF(AND(H39&lt;&gt;"",H40&lt;&gt;""),H39+H40,"")</f>
        <v>162</v>
      </c>
      <c r="I41" s="195">
        <f>IF(AND(H41&lt;&gt;0,H41&lt;&gt;""),(H41/E41)*100,"")</f>
        <v>6.0133630289532292</v>
      </c>
      <c r="J41" s="196">
        <f>IF(AND(J39&lt;&gt;"",J40&lt;&gt;""),J39+J40,"")</f>
        <v>378</v>
      </c>
      <c r="K41" s="197">
        <f t="shared" si="12"/>
        <v>14.03118040089087</v>
      </c>
      <c r="L41" s="194">
        <f>IF(AND(L39&lt;&gt;"",L40&lt;&gt;""),L39+L40,"")</f>
        <v>569</v>
      </c>
      <c r="M41" s="195">
        <f t="shared" si="13"/>
        <v>21.121009651076466</v>
      </c>
      <c r="N41" s="196">
        <f>IF(AND(N39&lt;&gt;"",N40&lt;&gt;""),N39+N40,"")</f>
        <v>684</v>
      </c>
      <c r="O41" s="197">
        <f t="shared" si="14"/>
        <v>25.389755011135858</v>
      </c>
      <c r="P41" s="194">
        <f>IF(AND(P39&lt;&gt;"",P40&lt;&gt;""),P39+P40,"")</f>
        <v>787</v>
      </c>
      <c r="Q41" s="195">
        <f t="shared" si="4"/>
        <v>29.213066072754266</v>
      </c>
      <c r="R41" s="196">
        <f>IF(AND(R39&lt;&gt;"",R40&lt;&gt;""),R39+R40,"")</f>
        <v>880</v>
      </c>
      <c r="S41" s="197">
        <f t="shared" si="15"/>
        <v>32.665181885671863</v>
      </c>
      <c r="T41" s="194">
        <f>IF(AND(T39&lt;&gt;"",T40&lt;&gt;""),T39+T40,"")</f>
        <v>971</v>
      </c>
      <c r="U41" s="195">
        <f t="shared" si="16"/>
        <v>36.043058648849296</v>
      </c>
      <c r="V41" s="196">
        <f>IF(AND(V39&lt;&gt;"",V40&lt;&gt;""),V39+V40,"")</f>
        <v>1043</v>
      </c>
      <c r="W41" s="198">
        <f t="shared" si="17"/>
        <v>38.715664439495171</v>
      </c>
      <c r="X41" s="194">
        <f>IF(AND(X39&lt;&gt;"",X40&lt;&gt;""),X39+X40,"")</f>
        <v>1094</v>
      </c>
      <c r="Y41" s="199">
        <f t="shared" si="18"/>
        <v>40.608760207869338</v>
      </c>
      <c r="Z41" s="196">
        <f>IF(AND(Z39&lt;&gt;"",Z40&lt;&gt;""),Z39+Z40,"")</f>
        <v>1149</v>
      </c>
      <c r="AA41" s="198">
        <f t="shared" si="19"/>
        <v>42.650334075723826</v>
      </c>
      <c r="AB41" s="194">
        <f>IF(AND(AB39&lt;&gt;"",AB40&lt;&gt;""),AB39+AB40,"")</f>
        <v>1185</v>
      </c>
      <c r="AC41" s="199">
        <f t="shared" si="10"/>
        <v>43.986636971046771</v>
      </c>
      <c r="AD41" s="196">
        <f>IF(AND(AD39&lt;&gt;"",AD40&lt;&gt;""),AD39+AD40,"")</f>
        <v>1201</v>
      </c>
      <c r="AE41" s="200">
        <f>IF(AND(AC41&lt;&gt;0,AD41&lt;&gt;""),(AD41/E41)*100,"")</f>
        <v>44.580549368968079</v>
      </c>
      <c r="AF41" s="201">
        <f>IF(AND(AF39&lt;&gt;"",AF40&lt;&gt;""),AF39+AF40,"")</f>
        <v>14</v>
      </c>
      <c r="AG41" s="202">
        <f>IF(AND(AG39&lt;&gt;"",AG40&lt;&gt;""),AG39+AG40,"")</f>
        <v>381</v>
      </c>
      <c r="AH41" s="192">
        <f>IF(AND(AH39&lt;&gt;"",AH40&lt;&gt;""),AH39+AH40,"")</f>
        <v>1596</v>
      </c>
      <c r="AI41" s="203">
        <f>IF(AH41&lt;&gt;"",(AH41/E41)*100,"")</f>
        <v>59.242761692650333</v>
      </c>
    </row>
    <row r="42" spans="3:35" ht="21" customHeight="1" x14ac:dyDescent="0.6">
      <c r="C42" s="117">
        <f>IF([1]tmpTJ1!A13="","",[1]tmpTJ1!A13)</f>
        <v>12</v>
      </c>
      <c r="D42" s="118" t="str">
        <f>IF([1]tmpTJ1!B13="","",[1]tmpTJ1!B13)</f>
        <v>三野町生涯学習センター</v>
      </c>
      <c r="E42" s="119">
        <f>IF([1]tmpTJ1!C13="","",[1]tmpTJ1!C13)</f>
        <v>1287</v>
      </c>
      <c r="F42" s="120"/>
      <c r="G42" s="121" t="str">
        <f t="shared" si="11"/>
        <v/>
      </c>
      <c r="H42" s="122">
        <f>IF([1]tmpTJ1!F13="","",[1]tmpTJ1!F13)</f>
        <v>60</v>
      </c>
      <c r="I42" s="123">
        <f>IF(H42="","",(H42/E42)*100)</f>
        <v>4.6620046620046622</v>
      </c>
      <c r="J42" s="124">
        <f>IF([1]tmpTJ1!I13="","",[1]tmpTJ1!I13)</f>
        <v>128</v>
      </c>
      <c r="K42" s="125">
        <f t="shared" si="12"/>
        <v>9.9456099456099452</v>
      </c>
      <c r="L42" s="122">
        <f>IF([1]tmpTJ1!L13="","",[1]tmpTJ1!L13)</f>
        <v>206</v>
      </c>
      <c r="M42" s="123">
        <f t="shared" si="13"/>
        <v>16.006216006216007</v>
      </c>
      <c r="N42" s="124">
        <f>IF([1]tmpTJ1!O13="","",[1]tmpTJ1!O13)</f>
        <v>277</v>
      </c>
      <c r="O42" s="125">
        <f t="shared" si="14"/>
        <v>21.522921522921521</v>
      </c>
      <c r="P42" s="122">
        <f>IF([1]tmpTJ1!R13="","",[1]tmpTJ1!R13)</f>
        <v>313</v>
      </c>
      <c r="Q42" s="123">
        <f t="shared" si="4"/>
        <v>24.320124320124322</v>
      </c>
      <c r="R42" s="124">
        <f>IF([1]tmpTJ1!U13="","",[1]tmpTJ1!U13)</f>
        <v>367</v>
      </c>
      <c r="S42" s="125">
        <f t="shared" si="15"/>
        <v>28.515928515928518</v>
      </c>
      <c r="T42" s="122">
        <f>IF([1]tmpTJ1!X13="","",[1]tmpTJ1!X13)</f>
        <v>388</v>
      </c>
      <c r="U42" s="123">
        <f t="shared" si="16"/>
        <v>30.147630147630149</v>
      </c>
      <c r="V42" s="124">
        <f>IF([1]tmpTJ1!AA13="","",[1]tmpTJ1!AA13)</f>
        <v>441</v>
      </c>
      <c r="W42" s="126">
        <f t="shared" si="17"/>
        <v>34.265734265734267</v>
      </c>
      <c r="X42" s="122">
        <f>IF([1]tmpTJ1!AD13="","",[1]tmpTJ1!AD13)</f>
        <v>467</v>
      </c>
      <c r="Y42" s="127">
        <f t="shared" si="18"/>
        <v>36.285936285936288</v>
      </c>
      <c r="Z42" s="124">
        <f>IF([1]tmpTJ1!AG13="","",[1]tmpTJ1!AG13)</f>
        <v>484</v>
      </c>
      <c r="AA42" s="126">
        <f t="shared" si="19"/>
        <v>37.606837606837608</v>
      </c>
      <c r="AB42" s="122">
        <f>IF([1]tmpTJ1!AJ13="","",[1]tmpTJ1!AJ13)</f>
        <v>500</v>
      </c>
      <c r="AC42" s="127">
        <f t="shared" si="10"/>
        <v>38.85003885003885</v>
      </c>
      <c r="AD42" s="124">
        <f>IF([1]tmpTJ1!AM13="","",[1]tmpTJ1!AM13)</f>
        <v>505</v>
      </c>
      <c r="AE42" s="128">
        <f>IF(AND(AD42&lt;&gt;0,AD42&lt;&gt;""),(AD42/E42)*100,"")</f>
        <v>39.238539238539239</v>
      </c>
      <c r="AF42" s="129">
        <f>IF(OR(AD42="",[1]tmpTJ1!AO13=""),"",[1]tmpTJ1!AO13)</f>
        <v>4</v>
      </c>
      <c r="AG42" s="130">
        <f>IF(AD42="","",[1]tmpTJ1!AQ13)</f>
        <v>148</v>
      </c>
      <c r="AH42" s="120">
        <f>IF(AD42&lt;&gt;"",AD42+[1]tmpTJ1!AO13+AG42,"")</f>
        <v>657</v>
      </c>
      <c r="AI42" s="131">
        <f>IF((AH42&lt;&gt;""),(AH42/E42)*100,"")</f>
        <v>51.048951048951054</v>
      </c>
    </row>
    <row r="43" spans="3:35" ht="21" customHeight="1" x14ac:dyDescent="0.6">
      <c r="C43" s="132"/>
      <c r="D43" s="133"/>
      <c r="E43" s="134">
        <f>IF([1]tmpTJ1!D13="","",[1]tmpTJ1!D13)</f>
        <v>1392</v>
      </c>
      <c r="F43" s="135"/>
      <c r="G43" s="136" t="str">
        <f t="shared" si="11"/>
        <v/>
      </c>
      <c r="H43" s="137">
        <f>IF([1]tmpTJ1!G13="","",[1]tmpTJ1!G13)</f>
        <v>50</v>
      </c>
      <c r="I43" s="138">
        <f>IF(H43="","",(H43/E43)*100)</f>
        <v>3.5919540229885056</v>
      </c>
      <c r="J43" s="139">
        <f>IF([1]tmpTJ1!J13="","",[1]tmpTJ1!J13)</f>
        <v>130</v>
      </c>
      <c r="K43" s="140">
        <f t="shared" si="12"/>
        <v>9.3390804597701145</v>
      </c>
      <c r="L43" s="137">
        <f>IF([1]tmpTJ1!M13="","",[1]tmpTJ1!M13)</f>
        <v>211</v>
      </c>
      <c r="M43" s="138">
        <f t="shared" si="13"/>
        <v>15.158045977011495</v>
      </c>
      <c r="N43" s="139">
        <f>IF([1]tmpTJ1!P13="","",[1]tmpTJ1!P13)</f>
        <v>291</v>
      </c>
      <c r="O43" s="140">
        <f t="shared" si="14"/>
        <v>20.905172413793103</v>
      </c>
      <c r="P43" s="137">
        <f>IF([1]tmpTJ1!S13="","",[1]tmpTJ1!S13)</f>
        <v>326</v>
      </c>
      <c r="Q43" s="138">
        <f t="shared" si="4"/>
        <v>23.419540229885058</v>
      </c>
      <c r="R43" s="139">
        <f>IF([1]tmpTJ1!V13="","",[1]tmpTJ1!V13)</f>
        <v>386</v>
      </c>
      <c r="S43" s="140">
        <f t="shared" si="15"/>
        <v>27.729885057471265</v>
      </c>
      <c r="T43" s="137">
        <f>IF([1]tmpTJ1!Y13="","",[1]tmpTJ1!Y13)</f>
        <v>409</v>
      </c>
      <c r="U43" s="138">
        <f t="shared" si="16"/>
        <v>29.382183908045977</v>
      </c>
      <c r="V43" s="139">
        <f>IF([1]tmpTJ1!AB13="","",[1]tmpTJ1!AB13)</f>
        <v>455</v>
      </c>
      <c r="W43" s="141">
        <f t="shared" si="17"/>
        <v>32.686781609195407</v>
      </c>
      <c r="X43" s="137">
        <f>IF([1]tmpTJ1!AE13="","",[1]tmpTJ1!AE13)</f>
        <v>490</v>
      </c>
      <c r="Y43" s="142">
        <f t="shared" si="18"/>
        <v>35.201149425287355</v>
      </c>
      <c r="Z43" s="139">
        <f>IF([1]tmpTJ1!AH13="","",[1]tmpTJ1!AH13)</f>
        <v>521</v>
      </c>
      <c r="AA43" s="141">
        <f t="shared" si="19"/>
        <v>37.428160919540232</v>
      </c>
      <c r="AB43" s="137">
        <f>IF([1]tmpTJ1!AK13="","",[1]tmpTJ1!AK13)</f>
        <v>535</v>
      </c>
      <c r="AC43" s="142">
        <f t="shared" si="10"/>
        <v>38.433908045977013</v>
      </c>
      <c r="AD43" s="139">
        <f>IF([1]tmpTJ1!AN13="","",[1]tmpTJ1!AN13)</f>
        <v>544</v>
      </c>
      <c r="AE43" s="143">
        <f>IF(AND(AC43&lt;&gt;0,AD43&lt;&gt;""),(AD43/E43)*100,"")</f>
        <v>39.080459770114942</v>
      </c>
      <c r="AF43" s="144">
        <f>IF(OR(AD43="",[1]tmpTJ1!AP13=""),"",[1]tmpTJ1!AP13)</f>
        <v>10</v>
      </c>
      <c r="AG43" s="145">
        <f>IF(AD43="","",[1]tmpTJ1!AR13)</f>
        <v>202</v>
      </c>
      <c r="AH43" s="135">
        <f>IF(AD43&lt;&gt;"",AD43+[1]tmpTJ1!AP13+AG43,"")</f>
        <v>756</v>
      </c>
      <c r="AI43" s="146">
        <f>IF((AH43&lt;&gt;""),(AH43/E43)*100,"")</f>
        <v>54.310344827586206</v>
      </c>
    </row>
    <row r="44" spans="3:35" ht="21" customHeight="1" x14ac:dyDescent="0.6">
      <c r="C44" s="132"/>
      <c r="D44" s="133"/>
      <c r="E44" s="204">
        <f>IF(AND(E42&lt;&gt;"",E43&lt;&gt;""),E42+E43,"")</f>
        <v>2679</v>
      </c>
      <c r="F44" s="205" t="str">
        <f>IF(AND(F42&lt;&gt;"",F43&lt;&gt;""),F42+F43,"")</f>
        <v/>
      </c>
      <c r="G44" s="206" t="str">
        <f t="shared" si="11"/>
        <v/>
      </c>
      <c r="H44" s="207">
        <f>IF(AND(H42&lt;&gt;"",H43&lt;&gt;""),H42+H43,"")</f>
        <v>110</v>
      </c>
      <c r="I44" s="208">
        <f>IF(AND(H44&lt;&gt;0,H44&lt;&gt;""),(H44/E44)*100,"")</f>
        <v>4.1060097051138484</v>
      </c>
      <c r="J44" s="209">
        <f>IF(AND(J42&lt;&gt;"",J43&lt;&gt;""),J42+J43,"")</f>
        <v>258</v>
      </c>
      <c r="K44" s="210">
        <f t="shared" si="12"/>
        <v>9.630459126539753</v>
      </c>
      <c r="L44" s="207">
        <f>IF(AND(L42&lt;&gt;"",L43&lt;&gt;""),L42+L43,"")</f>
        <v>417</v>
      </c>
      <c r="M44" s="208">
        <f t="shared" si="13"/>
        <v>15.565509518477045</v>
      </c>
      <c r="N44" s="209">
        <f>IF(AND(N42&lt;&gt;"",N43&lt;&gt;""),N42+N43,"")</f>
        <v>568</v>
      </c>
      <c r="O44" s="210">
        <f t="shared" si="14"/>
        <v>21.201941022769692</v>
      </c>
      <c r="P44" s="207">
        <f>IF(AND(P42&lt;&gt;"",P43&lt;&gt;""),P42+P43,"")</f>
        <v>639</v>
      </c>
      <c r="Q44" s="208">
        <f t="shared" si="4"/>
        <v>23.852183650615903</v>
      </c>
      <c r="R44" s="209">
        <f>IF(AND(R42&lt;&gt;"",R43&lt;&gt;""),R42+R43,"")</f>
        <v>753</v>
      </c>
      <c r="S44" s="210">
        <f t="shared" si="15"/>
        <v>28.107502799552069</v>
      </c>
      <c r="T44" s="207">
        <f>IF(AND(T42&lt;&gt;"",T43&lt;&gt;""),T42+T43,"")</f>
        <v>797</v>
      </c>
      <c r="U44" s="208">
        <f t="shared" si="16"/>
        <v>29.749906681597611</v>
      </c>
      <c r="V44" s="209">
        <f>IF(AND(V42&lt;&gt;"",V43&lt;&gt;""),V42+V43,"")</f>
        <v>896</v>
      </c>
      <c r="W44" s="211">
        <f t="shared" si="17"/>
        <v>33.445315416200074</v>
      </c>
      <c r="X44" s="207">
        <f>IF(AND(X42&lt;&gt;"",X43&lt;&gt;""),X42+X43,"")</f>
        <v>957</v>
      </c>
      <c r="Y44" s="212">
        <f t="shared" si="18"/>
        <v>35.722284434490483</v>
      </c>
      <c r="Z44" s="209">
        <f>IF(AND(Z42&lt;&gt;"",Z43&lt;&gt;""),Z42+Z43,"")</f>
        <v>1005</v>
      </c>
      <c r="AA44" s="211">
        <f t="shared" si="19"/>
        <v>37.513997760358343</v>
      </c>
      <c r="AB44" s="207">
        <f>IF(AND(AB42&lt;&gt;"",AB43&lt;&gt;""),AB42+AB43,"")</f>
        <v>1035</v>
      </c>
      <c r="AC44" s="212">
        <f t="shared" si="10"/>
        <v>38.633818589025751</v>
      </c>
      <c r="AD44" s="209">
        <f>IF(AND(AD42&lt;&gt;"",AD43&lt;&gt;""),AD42+AD43,"")</f>
        <v>1049</v>
      </c>
      <c r="AE44" s="213">
        <f>IF(AND(AC44&lt;&gt;0,AD44&lt;&gt;""),(AD44/E44)*100,"")</f>
        <v>39.156401642403878</v>
      </c>
      <c r="AF44" s="214">
        <f>IF(AND(AF42&lt;&gt;"",AF43&lt;&gt;""),AF42+AF43,"")</f>
        <v>14</v>
      </c>
      <c r="AG44" s="215">
        <f>IF(AND(AG42&lt;&gt;"",AG43&lt;&gt;""),AG42+AG43,"")</f>
        <v>350</v>
      </c>
      <c r="AH44" s="207">
        <f>IF(AND(AH42&lt;&gt;"",AH43&lt;&gt;""),AH42+AH43,"")</f>
        <v>1413</v>
      </c>
      <c r="AI44" s="216">
        <f>IF(AH44&lt;&gt;"",(AH44/E44)*100,"")</f>
        <v>52.743561030235163</v>
      </c>
    </row>
    <row r="45" spans="3:35" ht="21" customHeight="1" x14ac:dyDescent="0.6">
      <c r="C45" s="217">
        <f>IF([1]tmpTJ1!A14="","",[1]tmpTJ1!A14)</f>
        <v>13</v>
      </c>
      <c r="D45" s="218" t="str">
        <f>IF([1]tmpTJ1!B14="","",[1]tmpTJ1!B14)</f>
        <v>三野町公民館吉津分館</v>
      </c>
      <c r="E45" s="219">
        <f>IF([1]tmpTJ1!C14="","",[1]tmpTJ1!C14)</f>
        <v>1078</v>
      </c>
      <c r="F45" s="220"/>
      <c r="G45" s="221" t="str">
        <f t="shared" si="11"/>
        <v/>
      </c>
      <c r="H45" s="222">
        <f>IF([1]tmpTJ1!F14="","",[1]tmpTJ1!F14)</f>
        <v>58</v>
      </c>
      <c r="I45" s="223">
        <f>IF(H45="","",(H45/E45)*100)</f>
        <v>5.3803339517625233</v>
      </c>
      <c r="J45" s="224">
        <f>IF([1]tmpTJ1!I14="","",[1]tmpTJ1!I14)</f>
        <v>143</v>
      </c>
      <c r="K45" s="225">
        <f t="shared" si="12"/>
        <v>13.26530612244898</v>
      </c>
      <c r="L45" s="222">
        <f>IF([1]tmpTJ1!L14="","",[1]tmpTJ1!L14)</f>
        <v>239</v>
      </c>
      <c r="M45" s="223">
        <f t="shared" si="13"/>
        <v>22.170686456400741</v>
      </c>
      <c r="N45" s="224">
        <f>IF([1]tmpTJ1!O14="","",[1]tmpTJ1!O14)</f>
        <v>291</v>
      </c>
      <c r="O45" s="225">
        <f t="shared" si="14"/>
        <v>26.994434137291279</v>
      </c>
      <c r="P45" s="222">
        <f>IF([1]tmpTJ1!R14="","",[1]tmpTJ1!R14)</f>
        <v>344</v>
      </c>
      <c r="Q45" s="223">
        <f t="shared" si="4"/>
        <v>31.910946196660483</v>
      </c>
      <c r="R45" s="224">
        <f>IF([1]tmpTJ1!U14="","",[1]tmpTJ1!U14)</f>
        <v>392</v>
      </c>
      <c r="S45" s="225">
        <f t="shared" si="15"/>
        <v>36.363636363636367</v>
      </c>
      <c r="T45" s="222">
        <f>IF([1]tmpTJ1!X14="","",[1]tmpTJ1!X14)</f>
        <v>431</v>
      </c>
      <c r="U45" s="223">
        <f t="shared" si="16"/>
        <v>39.981447124304268</v>
      </c>
      <c r="V45" s="224">
        <f>IF([1]tmpTJ1!AA14="","",[1]tmpTJ1!AA14)</f>
        <v>454</v>
      </c>
      <c r="W45" s="226">
        <f t="shared" si="17"/>
        <v>42.115027829313547</v>
      </c>
      <c r="X45" s="222">
        <f>IF([1]tmpTJ1!AD14="","",[1]tmpTJ1!AD14)</f>
        <v>477</v>
      </c>
      <c r="Y45" s="227">
        <f t="shared" si="18"/>
        <v>44.24860853432282</v>
      </c>
      <c r="Z45" s="224">
        <f>IF([1]tmpTJ1!AG14="","",[1]tmpTJ1!AG14)</f>
        <v>504</v>
      </c>
      <c r="AA45" s="226">
        <f t="shared" si="19"/>
        <v>46.753246753246749</v>
      </c>
      <c r="AB45" s="222">
        <f>IF([1]tmpTJ1!AJ14="","",[1]tmpTJ1!AJ14)</f>
        <v>523</v>
      </c>
      <c r="AC45" s="227">
        <f t="shared" si="10"/>
        <v>48.515769944341372</v>
      </c>
      <c r="AD45" s="224">
        <f>IF([1]tmpTJ1!AM14="","",[1]tmpTJ1!AM14)</f>
        <v>533</v>
      </c>
      <c r="AE45" s="228">
        <f>IF(AND(AD45&lt;&gt;0,AD45&lt;&gt;""),(AD45/E45)*100,"")</f>
        <v>49.443413729128018</v>
      </c>
      <c r="AF45" s="229">
        <f>IF(OR(AD45="",[1]tmpTJ1!AO14=""),"",[1]tmpTJ1!AO14)</f>
        <v>5</v>
      </c>
      <c r="AG45" s="230">
        <f>IF(AD45="","",[1]tmpTJ1!AQ14)</f>
        <v>134</v>
      </c>
      <c r="AH45" s="220">
        <f>IF(AD45&lt;&gt;"",AD45+[1]tmpTJ1!AO14+AG45,"")</f>
        <v>672</v>
      </c>
      <c r="AI45" s="231">
        <f>IF((AH45&lt;&gt;""),(AH45/E45)*100,"")</f>
        <v>62.337662337662337</v>
      </c>
    </row>
    <row r="46" spans="3:35" ht="21" customHeight="1" x14ac:dyDescent="0.6">
      <c r="C46" s="89"/>
      <c r="D46" s="90"/>
      <c r="E46" s="91">
        <f>IF([1]tmpTJ1!D14="","",[1]tmpTJ1!D14)</f>
        <v>1186</v>
      </c>
      <c r="F46" s="92"/>
      <c r="G46" s="93" t="str">
        <f t="shared" si="11"/>
        <v/>
      </c>
      <c r="H46" s="94">
        <f>IF([1]tmpTJ1!G14="","",[1]tmpTJ1!G14)</f>
        <v>39</v>
      </c>
      <c r="I46" s="95">
        <f>IF(H46="","",(H46/E46)*100)</f>
        <v>3.2883642495784149</v>
      </c>
      <c r="J46" s="96">
        <f>IF([1]tmpTJ1!J14="","",[1]tmpTJ1!J14)</f>
        <v>126</v>
      </c>
      <c r="K46" s="97">
        <f t="shared" si="12"/>
        <v>10.623946037099493</v>
      </c>
      <c r="L46" s="94">
        <f>IF([1]tmpTJ1!M14="","",[1]tmpTJ1!M14)</f>
        <v>236</v>
      </c>
      <c r="M46" s="95">
        <f t="shared" si="13"/>
        <v>19.898819561551434</v>
      </c>
      <c r="N46" s="96">
        <f>IF([1]tmpTJ1!P14="","",[1]tmpTJ1!P14)</f>
        <v>303</v>
      </c>
      <c r="O46" s="97">
        <f t="shared" si="14"/>
        <v>25.548060708263069</v>
      </c>
      <c r="P46" s="94">
        <f>IF([1]tmpTJ1!S14="","",[1]tmpTJ1!S14)</f>
        <v>357</v>
      </c>
      <c r="Q46" s="95">
        <f t="shared" si="4"/>
        <v>30.101180438448566</v>
      </c>
      <c r="R46" s="96">
        <f>IF([1]tmpTJ1!V14="","",[1]tmpTJ1!V14)</f>
        <v>410</v>
      </c>
      <c r="S46" s="97">
        <f t="shared" si="15"/>
        <v>34.569983136593592</v>
      </c>
      <c r="T46" s="94">
        <f>IF([1]tmpTJ1!Y14="","",[1]tmpTJ1!Y14)</f>
        <v>453</v>
      </c>
      <c r="U46" s="95">
        <f t="shared" si="16"/>
        <v>38.195615514333895</v>
      </c>
      <c r="V46" s="96">
        <f>IF([1]tmpTJ1!AB14="","",[1]tmpTJ1!AB14)</f>
        <v>472</v>
      </c>
      <c r="W46" s="98">
        <f t="shared" si="17"/>
        <v>39.797639123102869</v>
      </c>
      <c r="X46" s="94">
        <f>IF([1]tmpTJ1!AE14="","",[1]tmpTJ1!AE14)</f>
        <v>500</v>
      </c>
      <c r="Y46" s="99">
        <f t="shared" si="18"/>
        <v>42.158516020236085</v>
      </c>
      <c r="Z46" s="96">
        <f>IF([1]tmpTJ1!AH14="","",[1]tmpTJ1!AH14)</f>
        <v>531</v>
      </c>
      <c r="AA46" s="98">
        <f t="shared" si="19"/>
        <v>44.772344013490724</v>
      </c>
      <c r="AB46" s="94">
        <f>IF([1]tmpTJ1!AK14="","",[1]tmpTJ1!AK14)</f>
        <v>545</v>
      </c>
      <c r="AC46" s="99">
        <f t="shared" si="10"/>
        <v>45.952782462057336</v>
      </c>
      <c r="AD46" s="96">
        <f>IF([1]tmpTJ1!AN14="","",[1]tmpTJ1!AN14)</f>
        <v>554</v>
      </c>
      <c r="AE46" s="100">
        <f>IF(AND(AC46&lt;&gt;0,AD46&lt;&gt;""),(AD46/E46)*100,"")</f>
        <v>46.711635750421586</v>
      </c>
      <c r="AF46" s="101">
        <f>IF(OR(AD46="",[1]tmpTJ1!AP14=""),"",[1]tmpTJ1!AP14)</f>
        <v>4</v>
      </c>
      <c r="AG46" s="102">
        <f>IF(AD46="","",[1]tmpTJ1!AR14)</f>
        <v>165</v>
      </c>
      <c r="AH46" s="92">
        <f>IF(AD46&lt;&gt;"",AD46+[1]tmpTJ1!AP14+AG46,"")</f>
        <v>723</v>
      </c>
      <c r="AI46" s="103">
        <f>IF((AH46&lt;&gt;""),(AH46/E46)*100,"")</f>
        <v>60.961214165261381</v>
      </c>
    </row>
    <row r="47" spans="3:35" ht="21" customHeight="1" thickBot="1" x14ac:dyDescent="0.65">
      <c r="C47" s="232"/>
      <c r="D47" s="233"/>
      <c r="E47" s="234">
        <f>IF(AND(E45&lt;&gt;"",E46&lt;&gt;""),E45+E46,"")</f>
        <v>2264</v>
      </c>
      <c r="F47" s="235" t="str">
        <f>IF(AND(F45&lt;&gt;"",F46&lt;&gt;""),F45+F46,"")</f>
        <v/>
      </c>
      <c r="G47" s="236" t="str">
        <f t="shared" si="11"/>
        <v/>
      </c>
      <c r="H47" s="237">
        <f>IF(AND(H45&lt;&gt;"",H46&lt;&gt;""),H45+H46,"")</f>
        <v>97</v>
      </c>
      <c r="I47" s="238">
        <f>IF(AND(H47&lt;&gt;0,H47&lt;&gt;""),(H47/E47)*100,"")</f>
        <v>4.2844522968197882</v>
      </c>
      <c r="J47" s="239">
        <f>IF(AND(J45&lt;&gt;"",J46&lt;&gt;""),J45+J46,"")</f>
        <v>269</v>
      </c>
      <c r="K47" s="240">
        <f t="shared" si="12"/>
        <v>11.881625441696112</v>
      </c>
      <c r="L47" s="237">
        <f>IF(AND(L45&lt;&gt;"",L46&lt;&gt;""),L45+L46,"")</f>
        <v>475</v>
      </c>
      <c r="M47" s="238">
        <f t="shared" si="13"/>
        <v>20.980565371024735</v>
      </c>
      <c r="N47" s="239">
        <f>IF(AND(N45&lt;&gt;"",N46&lt;&gt;""),N45+N46,"")</f>
        <v>594</v>
      </c>
      <c r="O47" s="240">
        <f t="shared" si="14"/>
        <v>26.236749116607772</v>
      </c>
      <c r="P47" s="237">
        <f>IF(AND(P45&lt;&gt;"",P46&lt;&gt;""),P45+P46,"")</f>
        <v>701</v>
      </c>
      <c r="Q47" s="238">
        <f t="shared" si="4"/>
        <v>30.962897526501763</v>
      </c>
      <c r="R47" s="239">
        <f>IF(AND(R45&lt;&gt;"",R46&lt;&gt;""),R45+R46,"")</f>
        <v>802</v>
      </c>
      <c r="S47" s="240">
        <f t="shared" si="15"/>
        <v>35.42402826855124</v>
      </c>
      <c r="T47" s="237">
        <f>IF(AND(T45&lt;&gt;"",T46&lt;&gt;""),T45+T46,"")</f>
        <v>884</v>
      </c>
      <c r="U47" s="238">
        <f t="shared" si="16"/>
        <v>39.045936395759718</v>
      </c>
      <c r="V47" s="239">
        <f>IF(AND(V45&lt;&gt;"",V46&lt;&gt;""),V45+V46,"")</f>
        <v>926</v>
      </c>
      <c r="W47" s="241">
        <f t="shared" si="17"/>
        <v>40.901060070671377</v>
      </c>
      <c r="X47" s="237">
        <f>IF(AND(X45&lt;&gt;"",X46&lt;&gt;""),X45+X46,"")</f>
        <v>977</v>
      </c>
      <c r="Y47" s="242">
        <f t="shared" si="18"/>
        <v>43.153710247349828</v>
      </c>
      <c r="Z47" s="239">
        <f>IF(AND(Z45&lt;&gt;"",Z46&lt;&gt;""),Z45+Z46,"")</f>
        <v>1035</v>
      </c>
      <c r="AA47" s="241">
        <f t="shared" si="19"/>
        <v>45.715547703180206</v>
      </c>
      <c r="AB47" s="237">
        <f>IF(AND(AB45&lt;&gt;"",AB46&lt;&gt;""),AB45+AB46,"")</f>
        <v>1068</v>
      </c>
      <c r="AC47" s="242">
        <f t="shared" si="10"/>
        <v>47.17314487632509</v>
      </c>
      <c r="AD47" s="239">
        <f>IF(AND(AD45&lt;&gt;"",AD46&lt;&gt;""),AD45+AD46,"")</f>
        <v>1087</v>
      </c>
      <c r="AE47" s="243">
        <f>IF(AND(AC47&lt;&gt;0,AD47&lt;&gt;""),(AD47/E47)*100,"")</f>
        <v>48.012367491166081</v>
      </c>
      <c r="AF47" s="244">
        <f>IF(AND(AF45&lt;&gt;"",AF46&lt;&gt;""),AF45+AF46,"")</f>
        <v>9</v>
      </c>
      <c r="AG47" s="245">
        <f>IF(AND(AG45&lt;&gt;"",AG46&lt;&gt;""),AG45+AG46,"")</f>
        <v>299</v>
      </c>
      <c r="AH47" s="237">
        <f>IF(AND(AH45&lt;&gt;"",AH46&lt;&gt;""),AH45+AH46,"")</f>
        <v>1395</v>
      </c>
      <c r="AI47" s="246">
        <f>IF(AH47&lt;&gt;"",(AH47/E47)*100,"")</f>
        <v>61.616607773851598</v>
      </c>
    </row>
    <row r="48" spans="3:35" ht="21" customHeight="1" x14ac:dyDescent="0.6">
      <c r="C48" s="74">
        <f>IF([1]tmpTJ1!A15="","",[1]tmpTJ1!A15)</f>
        <v>14</v>
      </c>
      <c r="D48" s="75" t="str">
        <f>IF([1]tmpTJ1!B15="","",[1]tmpTJ1!B15)</f>
        <v>桑山小学校屋内運動場</v>
      </c>
      <c r="E48" s="76">
        <f>IF([1]tmpTJ1!C15="","",[1]tmpTJ1!C15)</f>
        <v>1042</v>
      </c>
      <c r="F48" s="77"/>
      <c r="G48" s="78" t="str">
        <f t="shared" si="11"/>
        <v/>
      </c>
      <c r="H48" s="79">
        <f>IF([1]tmpTJ1!F15="","",[1]tmpTJ1!F15)</f>
        <v>58</v>
      </c>
      <c r="I48" s="80">
        <f>IF(H48="","",(H48/E48)*100)</f>
        <v>5.5662188099808061</v>
      </c>
      <c r="J48" s="81">
        <f>IF([1]tmpTJ1!I15="","",[1]tmpTJ1!I15)</f>
        <v>130</v>
      </c>
      <c r="K48" s="82">
        <f t="shared" si="12"/>
        <v>12.476007677543185</v>
      </c>
      <c r="L48" s="79">
        <f>IF([1]tmpTJ1!L15="","",[1]tmpTJ1!L15)</f>
        <v>221</v>
      </c>
      <c r="M48" s="80">
        <f t="shared" si="13"/>
        <v>21.209213051823419</v>
      </c>
      <c r="N48" s="81">
        <f>IF([1]tmpTJ1!O15="","",[1]tmpTJ1!O15)</f>
        <v>281</v>
      </c>
      <c r="O48" s="82">
        <f t="shared" si="14"/>
        <v>26.967370441458733</v>
      </c>
      <c r="P48" s="79">
        <f>IF([1]tmpTJ1!R15="","",[1]tmpTJ1!R15)</f>
        <v>314</v>
      </c>
      <c r="Q48" s="80">
        <f t="shared" si="4"/>
        <v>30.134357005758154</v>
      </c>
      <c r="R48" s="81">
        <f>IF([1]tmpTJ1!U15="","",[1]tmpTJ1!U15)</f>
        <v>357</v>
      </c>
      <c r="S48" s="82">
        <f t="shared" si="15"/>
        <v>34.261036468330133</v>
      </c>
      <c r="T48" s="79">
        <f>IF([1]tmpTJ1!X15="","",[1]tmpTJ1!X15)</f>
        <v>393</v>
      </c>
      <c r="U48" s="80">
        <f t="shared" si="16"/>
        <v>37.715930902111324</v>
      </c>
      <c r="V48" s="81">
        <f>IF([1]tmpTJ1!AA15="","",[1]tmpTJ1!AA15)</f>
        <v>424</v>
      </c>
      <c r="W48" s="83">
        <f t="shared" si="17"/>
        <v>40.690978886756241</v>
      </c>
      <c r="X48" s="79">
        <f>IF([1]tmpTJ1!AD15="","",[1]tmpTJ1!AD15)</f>
        <v>461</v>
      </c>
      <c r="Y48" s="84">
        <f t="shared" si="18"/>
        <v>44.241842610364685</v>
      </c>
      <c r="Z48" s="81">
        <f>IF([1]tmpTJ1!AG15="","",[1]tmpTJ1!AG15)</f>
        <v>488</v>
      </c>
      <c r="AA48" s="83">
        <f t="shared" si="19"/>
        <v>46.833013435700579</v>
      </c>
      <c r="AB48" s="79">
        <f>IF([1]tmpTJ1!AJ15="","",[1]tmpTJ1!AJ15)</f>
        <v>505</v>
      </c>
      <c r="AC48" s="84">
        <f t="shared" si="10"/>
        <v>48.464491362763916</v>
      </c>
      <c r="AD48" s="81">
        <f>IF([1]tmpTJ1!AM15="","",[1]tmpTJ1!AM15)</f>
        <v>510</v>
      </c>
      <c r="AE48" s="85">
        <f>IF(AND(AD48&lt;&gt;0,AD48&lt;&gt;""),(AD48/E48)*100,"")</f>
        <v>48.944337811900191</v>
      </c>
      <c r="AF48" s="86">
        <f>IF(OR(AD48="",[1]tmpTJ1!AO15=""),"",[1]tmpTJ1!AO15)</f>
        <v>4</v>
      </c>
      <c r="AG48" s="87">
        <f>IF(AD48="","",[1]tmpTJ1!AQ15)</f>
        <v>103</v>
      </c>
      <c r="AH48" s="77">
        <f>IF(AD48&lt;&gt;"",AD48+[1]tmpTJ1!AO15+AG48,"")</f>
        <v>617</v>
      </c>
      <c r="AI48" s="88">
        <f>IF((AH48&lt;&gt;""),(AH48/E48)*100,"")</f>
        <v>59.213051823416507</v>
      </c>
    </row>
    <row r="49" spans="3:35" ht="21" customHeight="1" x14ac:dyDescent="0.6">
      <c r="C49" s="89"/>
      <c r="D49" s="90"/>
      <c r="E49" s="91">
        <f>IF([1]tmpTJ1!D15="","",[1]tmpTJ1!D15)</f>
        <v>1170</v>
      </c>
      <c r="F49" s="92"/>
      <c r="G49" s="93" t="str">
        <f t="shared" si="11"/>
        <v/>
      </c>
      <c r="H49" s="94">
        <f>IF([1]tmpTJ1!G15="","",[1]tmpTJ1!G15)</f>
        <v>50</v>
      </c>
      <c r="I49" s="95">
        <f>IF(H49="","",(H49/E49)*100)</f>
        <v>4.2735042735042734</v>
      </c>
      <c r="J49" s="96">
        <f>IF([1]tmpTJ1!J15="","",[1]tmpTJ1!J15)</f>
        <v>141</v>
      </c>
      <c r="K49" s="97">
        <f t="shared" si="12"/>
        <v>12.051282051282051</v>
      </c>
      <c r="L49" s="94">
        <f>IF([1]tmpTJ1!M15="","",[1]tmpTJ1!M15)</f>
        <v>243</v>
      </c>
      <c r="M49" s="95">
        <f t="shared" si="13"/>
        <v>20.76923076923077</v>
      </c>
      <c r="N49" s="96">
        <f>IF([1]tmpTJ1!P15="","",[1]tmpTJ1!P15)</f>
        <v>301</v>
      </c>
      <c r="O49" s="97">
        <f t="shared" si="14"/>
        <v>25.726495726495724</v>
      </c>
      <c r="P49" s="94">
        <f>IF([1]tmpTJ1!S15="","",[1]tmpTJ1!S15)</f>
        <v>345</v>
      </c>
      <c r="Q49" s="95">
        <f t="shared" si="4"/>
        <v>29.487179487179489</v>
      </c>
      <c r="R49" s="96">
        <f>IF([1]tmpTJ1!V15="","",[1]tmpTJ1!V15)</f>
        <v>385</v>
      </c>
      <c r="S49" s="97">
        <f t="shared" si="15"/>
        <v>32.905982905982903</v>
      </c>
      <c r="T49" s="94">
        <f>IF([1]tmpTJ1!Y15="","",[1]tmpTJ1!Y15)</f>
        <v>420</v>
      </c>
      <c r="U49" s="95">
        <f t="shared" si="16"/>
        <v>35.897435897435898</v>
      </c>
      <c r="V49" s="96">
        <f>IF([1]tmpTJ1!AB15="","",[1]tmpTJ1!AB15)</f>
        <v>452</v>
      </c>
      <c r="W49" s="98">
        <f t="shared" si="17"/>
        <v>38.632478632478637</v>
      </c>
      <c r="X49" s="94">
        <f>IF([1]tmpTJ1!AE15="","",[1]tmpTJ1!AE15)</f>
        <v>488</v>
      </c>
      <c r="Y49" s="99">
        <f t="shared" si="18"/>
        <v>41.70940170940171</v>
      </c>
      <c r="Z49" s="96">
        <f>IF([1]tmpTJ1!AH15="","",[1]tmpTJ1!AH15)</f>
        <v>527</v>
      </c>
      <c r="AA49" s="98">
        <f t="shared" si="19"/>
        <v>45.042735042735046</v>
      </c>
      <c r="AB49" s="94">
        <f>IF([1]tmpTJ1!AK15="","",[1]tmpTJ1!AK15)</f>
        <v>541</v>
      </c>
      <c r="AC49" s="99">
        <f t="shared" si="10"/>
        <v>46.239316239316238</v>
      </c>
      <c r="AD49" s="96">
        <f>IF([1]tmpTJ1!AN15="","",[1]tmpTJ1!AN15)</f>
        <v>546</v>
      </c>
      <c r="AE49" s="100">
        <f>IF(AND(AC49&lt;&gt;0,AD49&lt;&gt;""),(AD49/E49)*100,"")</f>
        <v>46.666666666666664</v>
      </c>
      <c r="AF49" s="101">
        <f>IF(OR(AD49="",[1]tmpTJ1!AP15=""),"",[1]tmpTJ1!AP15)</f>
        <v>9</v>
      </c>
      <c r="AG49" s="102">
        <f>IF(AD49="","",[1]tmpTJ1!AR15)</f>
        <v>128</v>
      </c>
      <c r="AH49" s="92">
        <f>IF(AD49&lt;&gt;"",AD49+[1]tmpTJ1!AP15+AG49,"")</f>
        <v>683</v>
      </c>
      <c r="AI49" s="103">
        <f>IF((AH49&lt;&gt;""),(AH49/E49)*100,"")</f>
        <v>58.376068376068382</v>
      </c>
    </row>
    <row r="50" spans="3:35" ht="21" customHeight="1" x14ac:dyDescent="0.6">
      <c r="C50" s="247"/>
      <c r="D50" s="248"/>
      <c r="E50" s="104">
        <f>IF(AND(E48&lt;&gt;"",E49&lt;&gt;""),E48+E49,"")</f>
        <v>2212</v>
      </c>
      <c r="F50" s="105" t="str">
        <f>IF(AND(F48&lt;&gt;"",F49&lt;&gt;""),F48+F49,"")</f>
        <v/>
      </c>
      <c r="G50" s="106" t="str">
        <f t="shared" si="11"/>
        <v/>
      </c>
      <c r="H50" s="107">
        <f>IF(AND(H48&lt;&gt;"",H49&lt;&gt;""),H48+H49,"")</f>
        <v>108</v>
      </c>
      <c r="I50" s="108">
        <f>IF(AND(H50&lt;&gt;0,H50&lt;&gt;""),(H50/E50)*100,"")</f>
        <v>4.8824593128390594</v>
      </c>
      <c r="J50" s="109">
        <f>IF(AND(J48&lt;&gt;"",J49&lt;&gt;""),J48+J49,"")</f>
        <v>271</v>
      </c>
      <c r="K50" s="110">
        <f t="shared" si="12"/>
        <v>12.25135623869801</v>
      </c>
      <c r="L50" s="107">
        <f>IF(AND(L48&lt;&gt;"",L49&lt;&gt;""),L48+L49,"")</f>
        <v>464</v>
      </c>
      <c r="M50" s="108">
        <f t="shared" si="13"/>
        <v>20.976491862567812</v>
      </c>
      <c r="N50" s="109">
        <f>IF(AND(N48&lt;&gt;"",N49&lt;&gt;""),N48+N49,"")</f>
        <v>582</v>
      </c>
      <c r="O50" s="110">
        <f t="shared" si="14"/>
        <v>26.311030741410491</v>
      </c>
      <c r="P50" s="107">
        <f>IF(AND(P48&lt;&gt;"",P49&lt;&gt;""),P48+P49,"")</f>
        <v>659</v>
      </c>
      <c r="Q50" s="108">
        <f t="shared" si="4"/>
        <v>29.792043399638334</v>
      </c>
      <c r="R50" s="109">
        <f>IF(AND(R48&lt;&gt;"",R49&lt;&gt;""),R48+R49,"")</f>
        <v>742</v>
      </c>
      <c r="S50" s="110">
        <f t="shared" si="15"/>
        <v>33.544303797468359</v>
      </c>
      <c r="T50" s="107">
        <f>IF(AND(T48&lt;&gt;"",T49&lt;&gt;""),T48+T49,"")</f>
        <v>813</v>
      </c>
      <c r="U50" s="108">
        <f t="shared" si="16"/>
        <v>36.754068716094032</v>
      </c>
      <c r="V50" s="109">
        <f>IF(AND(V48&lt;&gt;"",V49&lt;&gt;""),V48+V49,"")</f>
        <v>876</v>
      </c>
      <c r="W50" s="111">
        <f t="shared" si="17"/>
        <v>39.602169981916816</v>
      </c>
      <c r="X50" s="107">
        <f>IF(AND(X48&lt;&gt;"",X49&lt;&gt;""),X48+X49,"")</f>
        <v>949</v>
      </c>
      <c r="Y50" s="112">
        <f t="shared" si="18"/>
        <v>42.902350813743219</v>
      </c>
      <c r="Z50" s="109">
        <f>IF(AND(Z48&lt;&gt;"",Z49&lt;&gt;""),Z48+Z49,"")</f>
        <v>1015</v>
      </c>
      <c r="AA50" s="111">
        <f t="shared" si="19"/>
        <v>45.88607594936709</v>
      </c>
      <c r="AB50" s="107">
        <f>IF(AND(AB48&lt;&gt;"",AB49&lt;&gt;""),AB48+AB49,"")</f>
        <v>1046</v>
      </c>
      <c r="AC50" s="112">
        <f t="shared" si="10"/>
        <v>47.287522603978296</v>
      </c>
      <c r="AD50" s="109">
        <f>IF(AND(AD48&lt;&gt;"",AD49&lt;&gt;""),AD48+AD49,"")</f>
        <v>1056</v>
      </c>
      <c r="AE50" s="113">
        <f>IF(AND(AC50&lt;&gt;0,AD50&lt;&gt;""),(AD50/E50)*100,"")</f>
        <v>47.739602169981914</v>
      </c>
      <c r="AF50" s="114">
        <f>IF(AND(AF48&lt;&gt;"",AF49&lt;&gt;""),AF48+AF49,"")</f>
        <v>13</v>
      </c>
      <c r="AG50" s="115">
        <f>IF(AND(AG48&lt;&gt;"",AG49&lt;&gt;""),AG48+AG49,"")</f>
        <v>231</v>
      </c>
      <c r="AH50" s="107">
        <f>IF(AND(AH48&lt;&gt;"",AH49&lt;&gt;""),AH48+AH49,"")</f>
        <v>1300</v>
      </c>
      <c r="AI50" s="116">
        <f>IF(AH50&lt;&gt;"",(AH50/E50)*100,"")</f>
        <v>58.770343580470161</v>
      </c>
    </row>
    <row r="51" spans="3:35" ht="21" customHeight="1" x14ac:dyDescent="0.6">
      <c r="C51" s="132">
        <f>IF([1]tmpTJ1!A16="","",[1]tmpTJ1!A16)</f>
        <v>15</v>
      </c>
      <c r="D51" s="133" t="str">
        <f>IF([1]tmpTJ1!B16="","",[1]tmpTJ1!B16)</f>
        <v>豊中町公民館比地大分館</v>
      </c>
      <c r="E51" s="119">
        <f>IF([1]tmpTJ1!C16="","",[1]tmpTJ1!C16)</f>
        <v>700</v>
      </c>
      <c r="F51" s="120"/>
      <c r="G51" s="121" t="str">
        <f t="shared" si="11"/>
        <v/>
      </c>
      <c r="H51" s="122">
        <f>IF([1]tmpTJ1!F16="","",[1]tmpTJ1!F16)</f>
        <v>30</v>
      </c>
      <c r="I51" s="123">
        <f>IF(H51="","",(H51/E51)*100)</f>
        <v>4.2857142857142856</v>
      </c>
      <c r="J51" s="124">
        <f>IF([1]tmpTJ1!I16="","",[1]tmpTJ1!I16)</f>
        <v>79</v>
      </c>
      <c r="K51" s="125">
        <f t="shared" si="12"/>
        <v>11.285714285714285</v>
      </c>
      <c r="L51" s="122">
        <f>IF([1]tmpTJ1!L16="","",[1]tmpTJ1!L16)</f>
        <v>130</v>
      </c>
      <c r="M51" s="123">
        <f t="shared" si="13"/>
        <v>18.571428571428573</v>
      </c>
      <c r="N51" s="124">
        <f>IF([1]tmpTJ1!O16="","",[1]tmpTJ1!O16)</f>
        <v>153</v>
      </c>
      <c r="O51" s="125">
        <f t="shared" si="14"/>
        <v>21.857142857142858</v>
      </c>
      <c r="P51" s="122">
        <f>IF([1]tmpTJ1!R16="","",[1]tmpTJ1!R16)</f>
        <v>172</v>
      </c>
      <c r="Q51" s="123">
        <f t="shared" si="4"/>
        <v>24.571428571428573</v>
      </c>
      <c r="R51" s="124">
        <f>IF([1]tmpTJ1!U16="","",[1]tmpTJ1!U16)</f>
        <v>198</v>
      </c>
      <c r="S51" s="125">
        <f t="shared" si="15"/>
        <v>28.285714285714285</v>
      </c>
      <c r="T51" s="122">
        <f>IF([1]tmpTJ1!X16="","",[1]tmpTJ1!X16)</f>
        <v>215</v>
      </c>
      <c r="U51" s="123">
        <f t="shared" si="16"/>
        <v>30.714285714285715</v>
      </c>
      <c r="V51" s="124">
        <f>IF([1]tmpTJ1!AA16="","",[1]tmpTJ1!AA16)</f>
        <v>233</v>
      </c>
      <c r="W51" s="126">
        <f t="shared" si="17"/>
        <v>33.285714285714285</v>
      </c>
      <c r="X51" s="122">
        <f>IF([1]tmpTJ1!AD16="","",[1]tmpTJ1!AD16)</f>
        <v>250</v>
      </c>
      <c r="Y51" s="127">
        <f t="shared" si="18"/>
        <v>35.714285714285715</v>
      </c>
      <c r="Z51" s="124">
        <f>IF([1]tmpTJ1!AG16="","",[1]tmpTJ1!AG16)</f>
        <v>269</v>
      </c>
      <c r="AA51" s="126">
        <f t="shared" si="19"/>
        <v>38.428571428571431</v>
      </c>
      <c r="AB51" s="122">
        <f>IF([1]tmpTJ1!AJ16="","",[1]tmpTJ1!AJ16)</f>
        <v>280</v>
      </c>
      <c r="AC51" s="127">
        <f t="shared" si="10"/>
        <v>40</v>
      </c>
      <c r="AD51" s="124">
        <f>IF([1]tmpTJ1!AM16="","",[1]tmpTJ1!AM16)</f>
        <v>280</v>
      </c>
      <c r="AE51" s="128">
        <f>IF(AND(AD51&lt;&gt;0,AD51&lt;&gt;""),(AD51/E51)*100,"")</f>
        <v>40</v>
      </c>
      <c r="AF51" s="129">
        <f>IF(OR(AD51="",[1]tmpTJ1!AO16=""),"",[1]tmpTJ1!AO16)</f>
        <v>3</v>
      </c>
      <c r="AG51" s="130">
        <f>IF(AD51="","",[1]tmpTJ1!AQ16)</f>
        <v>82</v>
      </c>
      <c r="AH51" s="120">
        <f>IF(AD51&lt;&gt;"",AD51+[1]tmpTJ1!AO16+AG51,"")</f>
        <v>365</v>
      </c>
      <c r="AI51" s="131">
        <f>IF((AH51&lt;&gt;""),(AH51/E51)*100,"")</f>
        <v>52.142857142857146</v>
      </c>
    </row>
    <row r="52" spans="3:35" ht="21" customHeight="1" x14ac:dyDescent="0.6">
      <c r="C52" s="132"/>
      <c r="D52" s="133"/>
      <c r="E52" s="134">
        <f>IF([1]tmpTJ1!D16="","",[1]tmpTJ1!D16)</f>
        <v>750</v>
      </c>
      <c r="F52" s="135"/>
      <c r="G52" s="136" t="str">
        <f t="shared" si="11"/>
        <v/>
      </c>
      <c r="H52" s="137">
        <f>IF([1]tmpTJ1!G16="","",[1]tmpTJ1!G16)</f>
        <v>22</v>
      </c>
      <c r="I52" s="138">
        <f>IF(H52="","",(H52/E52)*100)</f>
        <v>2.9333333333333331</v>
      </c>
      <c r="J52" s="139">
        <f>IF([1]tmpTJ1!J16="","",[1]tmpTJ1!J16)</f>
        <v>63</v>
      </c>
      <c r="K52" s="140">
        <f t="shared" si="12"/>
        <v>8.4</v>
      </c>
      <c r="L52" s="137">
        <f>IF([1]tmpTJ1!M16="","",[1]tmpTJ1!M16)</f>
        <v>104</v>
      </c>
      <c r="M52" s="138">
        <f t="shared" si="13"/>
        <v>13.866666666666665</v>
      </c>
      <c r="N52" s="139">
        <f>IF([1]tmpTJ1!P16="","",[1]tmpTJ1!P16)</f>
        <v>131</v>
      </c>
      <c r="O52" s="140">
        <f t="shared" si="14"/>
        <v>17.466666666666665</v>
      </c>
      <c r="P52" s="137">
        <f>IF([1]tmpTJ1!S16="","",[1]tmpTJ1!S16)</f>
        <v>155</v>
      </c>
      <c r="Q52" s="138">
        <f t="shared" si="4"/>
        <v>20.666666666666668</v>
      </c>
      <c r="R52" s="139">
        <f>IF([1]tmpTJ1!V16="","",[1]tmpTJ1!V16)</f>
        <v>190</v>
      </c>
      <c r="S52" s="140">
        <f t="shared" si="15"/>
        <v>25.333333333333336</v>
      </c>
      <c r="T52" s="137">
        <f>IF([1]tmpTJ1!Y16="","",[1]tmpTJ1!Y16)</f>
        <v>214</v>
      </c>
      <c r="U52" s="138">
        <f t="shared" si="16"/>
        <v>28.533333333333331</v>
      </c>
      <c r="V52" s="139">
        <f>IF([1]tmpTJ1!AB16="","",[1]tmpTJ1!AB16)</f>
        <v>232</v>
      </c>
      <c r="W52" s="141">
        <f t="shared" si="17"/>
        <v>30.933333333333334</v>
      </c>
      <c r="X52" s="137">
        <f>IF([1]tmpTJ1!AE16="","",[1]tmpTJ1!AE16)</f>
        <v>249</v>
      </c>
      <c r="Y52" s="142">
        <f t="shared" si="18"/>
        <v>33.200000000000003</v>
      </c>
      <c r="Z52" s="139">
        <f>IF([1]tmpTJ1!AH16="","",[1]tmpTJ1!AH16)</f>
        <v>263</v>
      </c>
      <c r="AA52" s="141">
        <f t="shared" si="19"/>
        <v>35.06666666666667</v>
      </c>
      <c r="AB52" s="137">
        <f>IF([1]tmpTJ1!AK16="","",[1]tmpTJ1!AK16)</f>
        <v>279</v>
      </c>
      <c r="AC52" s="142">
        <f t="shared" si="10"/>
        <v>37.200000000000003</v>
      </c>
      <c r="AD52" s="139">
        <f>IF([1]tmpTJ1!AN16="","",[1]tmpTJ1!AN16)</f>
        <v>281</v>
      </c>
      <c r="AE52" s="143">
        <f>IF(AND(AC52&lt;&gt;0,AD52&lt;&gt;""),(AD52/E52)*100,"")</f>
        <v>37.466666666666661</v>
      </c>
      <c r="AF52" s="144">
        <f>IF(OR(AD52="",[1]tmpTJ1!AP16=""),"",[1]tmpTJ1!AP16)</f>
        <v>0</v>
      </c>
      <c r="AG52" s="145">
        <f>IF(AD52="","",[1]tmpTJ1!AR16)</f>
        <v>102</v>
      </c>
      <c r="AH52" s="135">
        <f>IF(AD52&lt;&gt;"",AD52+[1]tmpTJ1!AP16+AG52,"")</f>
        <v>383</v>
      </c>
      <c r="AI52" s="146">
        <f>IF((AH52&lt;&gt;""),(AH52/E52)*100,"")</f>
        <v>51.06666666666667</v>
      </c>
    </row>
    <row r="53" spans="3:35" ht="21" customHeight="1" x14ac:dyDescent="0.6">
      <c r="C53" s="132"/>
      <c r="D53" s="133"/>
      <c r="E53" s="149">
        <f>IF(AND(E51&lt;&gt;"",E52&lt;&gt;""),E51+E52,"")</f>
        <v>1450</v>
      </c>
      <c r="F53" s="150" t="str">
        <f>IF(AND(F51&lt;&gt;"",F52&lt;&gt;""),F51+F52,"")</f>
        <v/>
      </c>
      <c r="G53" s="151" t="str">
        <f t="shared" si="11"/>
        <v/>
      </c>
      <c r="H53" s="152">
        <f>IF(AND(H51&lt;&gt;"",H52&lt;&gt;""),H51+H52,"")</f>
        <v>52</v>
      </c>
      <c r="I53" s="153">
        <f>IF(AND(H53&lt;&gt;0,H53&lt;&gt;""),(H53/E53)*100,"")</f>
        <v>3.5862068965517238</v>
      </c>
      <c r="J53" s="154">
        <f>IF(AND(J51&lt;&gt;"",J52&lt;&gt;""),J51+J52,"")</f>
        <v>142</v>
      </c>
      <c r="K53" s="155">
        <f t="shared" si="12"/>
        <v>9.793103448275863</v>
      </c>
      <c r="L53" s="152">
        <f>IF(AND(L51&lt;&gt;"",L52&lt;&gt;""),L51+L52,"")</f>
        <v>234</v>
      </c>
      <c r="M53" s="153">
        <f t="shared" si="13"/>
        <v>16.137931034482758</v>
      </c>
      <c r="N53" s="154">
        <f>IF(AND(N51&lt;&gt;"",N52&lt;&gt;""),N51+N52,"")</f>
        <v>284</v>
      </c>
      <c r="O53" s="155">
        <f t="shared" si="14"/>
        <v>19.586206896551726</v>
      </c>
      <c r="P53" s="152">
        <f>IF(AND(P51&lt;&gt;"",P52&lt;&gt;""),P51+P52,"")</f>
        <v>327</v>
      </c>
      <c r="Q53" s="153">
        <f t="shared" si="4"/>
        <v>22.551724137931036</v>
      </c>
      <c r="R53" s="154">
        <f>IF(AND(R51&lt;&gt;"",R52&lt;&gt;""),R51+R52,"")</f>
        <v>388</v>
      </c>
      <c r="S53" s="155">
        <f t="shared" si="15"/>
        <v>26.758620689655171</v>
      </c>
      <c r="T53" s="152">
        <f>IF(AND(T51&lt;&gt;"",T52&lt;&gt;""),T51+T52,"")</f>
        <v>429</v>
      </c>
      <c r="U53" s="153">
        <f t="shared" si="16"/>
        <v>29.586206896551726</v>
      </c>
      <c r="V53" s="154">
        <f>IF(AND(V51&lt;&gt;"",V52&lt;&gt;""),V51+V52,"")</f>
        <v>465</v>
      </c>
      <c r="W53" s="156">
        <f t="shared" si="17"/>
        <v>32.068965517241374</v>
      </c>
      <c r="X53" s="152">
        <f>IF(AND(X51&lt;&gt;"",X52&lt;&gt;""),X51+X52,"")</f>
        <v>499</v>
      </c>
      <c r="Y53" s="157">
        <f t="shared" si="18"/>
        <v>34.413793103448278</v>
      </c>
      <c r="Z53" s="154">
        <f>IF(AND(Z51&lt;&gt;"",Z52&lt;&gt;""),Z51+Z52,"")</f>
        <v>532</v>
      </c>
      <c r="AA53" s="156">
        <f t="shared" si="19"/>
        <v>36.689655172413794</v>
      </c>
      <c r="AB53" s="152">
        <f>IF(AND(AB51&lt;&gt;"",AB52&lt;&gt;""),AB51+AB52,"")</f>
        <v>559</v>
      </c>
      <c r="AC53" s="157">
        <f t="shared" si="10"/>
        <v>38.551724137931039</v>
      </c>
      <c r="AD53" s="154">
        <f>IF(AND(AD51&lt;&gt;"",AD52&lt;&gt;""),AD51+AD52,"")</f>
        <v>561</v>
      </c>
      <c r="AE53" s="158">
        <f>IF(AND(AC53&lt;&gt;0,AD53&lt;&gt;""),(AD53/E53)*100,"")</f>
        <v>38.689655172413794</v>
      </c>
      <c r="AF53" s="159">
        <f>IF(AND(AF51&lt;&gt;"",AF52&lt;&gt;""),AF51+AF52,"")</f>
        <v>3</v>
      </c>
      <c r="AG53" s="160">
        <f>IF(AND(AG51&lt;&gt;"",AG52&lt;&gt;""),AG51+AG52,"")</f>
        <v>184</v>
      </c>
      <c r="AH53" s="152">
        <f>IF(AND(AH51&lt;&gt;"",AH52&lt;&gt;""),AH51+AH52,"")</f>
        <v>748</v>
      </c>
      <c r="AI53" s="161">
        <f>IF(AH53&lt;&gt;"",(AH53/E53)*100,"")</f>
        <v>51.586206896551722</v>
      </c>
    </row>
    <row r="54" spans="3:35" ht="21" customHeight="1" x14ac:dyDescent="0.6">
      <c r="C54" s="217">
        <f>IF([1]tmpTJ1!A17="","",[1]tmpTJ1!A17)</f>
        <v>16</v>
      </c>
      <c r="D54" s="218" t="str">
        <f>IF([1]tmpTJ1!B17="","",[1]tmpTJ1!B17)</f>
        <v>豊中町公民館笠田分館</v>
      </c>
      <c r="E54" s="162">
        <f>IF([1]tmpTJ1!C17="","",[1]tmpTJ1!C17)</f>
        <v>964</v>
      </c>
      <c r="F54" s="163"/>
      <c r="G54" s="164" t="str">
        <f t="shared" si="11"/>
        <v/>
      </c>
      <c r="H54" s="165">
        <f>IF([1]tmpTJ1!F17="","",[1]tmpTJ1!F17)</f>
        <v>36</v>
      </c>
      <c r="I54" s="166">
        <f>IF(H54="","",(H54/E54)*100)</f>
        <v>3.7344398340248963</v>
      </c>
      <c r="J54" s="167">
        <f>IF([1]tmpTJ1!I17="","",[1]tmpTJ1!I17)</f>
        <v>84</v>
      </c>
      <c r="K54" s="168">
        <f t="shared" si="12"/>
        <v>8.7136929460580905</v>
      </c>
      <c r="L54" s="165">
        <f>IF([1]tmpTJ1!L17="","",[1]tmpTJ1!L17)</f>
        <v>134</v>
      </c>
      <c r="M54" s="166">
        <f t="shared" si="13"/>
        <v>13.900414937759336</v>
      </c>
      <c r="N54" s="167">
        <f>IF([1]tmpTJ1!O17="","",[1]tmpTJ1!O17)</f>
        <v>179</v>
      </c>
      <c r="O54" s="168">
        <f t="shared" si="14"/>
        <v>18.568464730290458</v>
      </c>
      <c r="P54" s="165">
        <f>IF([1]tmpTJ1!R17="","",[1]tmpTJ1!R17)</f>
        <v>221</v>
      </c>
      <c r="Q54" s="166">
        <f t="shared" si="4"/>
        <v>22.925311203319502</v>
      </c>
      <c r="R54" s="167">
        <f>IF([1]tmpTJ1!U17="","",[1]tmpTJ1!U17)</f>
        <v>250</v>
      </c>
      <c r="S54" s="168">
        <f t="shared" si="15"/>
        <v>25.933609958506228</v>
      </c>
      <c r="T54" s="165">
        <f>IF([1]tmpTJ1!X17="","",[1]tmpTJ1!X17)</f>
        <v>274</v>
      </c>
      <c r="U54" s="166">
        <f t="shared" si="16"/>
        <v>28.42323651452282</v>
      </c>
      <c r="V54" s="167">
        <f>IF([1]tmpTJ1!AA17="","",[1]tmpTJ1!AA17)</f>
        <v>289</v>
      </c>
      <c r="W54" s="169">
        <f t="shared" si="17"/>
        <v>29.979253112033195</v>
      </c>
      <c r="X54" s="165">
        <f>IF([1]tmpTJ1!AD17="","",[1]tmpTJ1!AD17)</f>
        <v>310</v>
      </c>
      <c r="Y54" s="170">
        <f t="shared" si="18"/>
        <v>32.157676348547717</v>
      </c>
      <c r="Z54" s="167">
        <f>IF([1]tmpTJ1!AG17="","",[1]tmpTJ1!AG17)</f>
        <v>327</v>
      </c>
      <c r="AA54" s="169">
        <f t="shared" si="19"/>
        <v>33.921161825726145</v>
      </c>
      <c r="AB54" s="165">
        <f>IF([1]tmpTJ1!AJ17="","",[1]tmpTJ1!AJ17)</f>
        <v>339</v>
      </c>
      <c r="AC54" s="170">
        <f t="shared" si="10"/>
        <v>35.165975103734439</v>
      </c>
      <c r="AD54" s="167">
        <f>IF([1]tmpTJ1!AM17="","",[1]tmpTJ1!AM17)</f>
        <v>344</v>
      </c>
      <c r="AE54" s="171">
        <f>IF(AND(AD54&lt;&gt;0,AD54&lt;&gt;""),(AD54/E54)*100,"")</f>
        <v>35.684647302904565</v>
      </c>
      <c r="AF54" s="172">
        <f>IF(OR(AD54="",[1]tmpTJ1!AO17=""),"",[1]tmpTJ1!AO17)</f>
        <v>5</v>
      </c>
      <c r="AG54" s="173">
        <f>IF(AD54="","",[1]tmpTJ1!AQ17)</f>
        <v>91</v>
      </c>
      <c r="AH54" s="163">
        <f>IF(AD54&lt;&gt;"",AD54+[1]tmpTJ1!AO17+AG54,"")</f>
        <v>440</v>
      </c>
      <c r="AI54" s="174">
        <f>IF((AH54&lt;&gt;""),(AH54/E54)*100,"")</f>
        <v>45.643153526970956</v>
      </c>
    </row>
    <row r="55" spans="3:35" ht="21" customHeight="1" x14ac:dyDescent="0.6">
      <c r="C55" s="89"/>
      <c r="D55" s="90"/>
      <c r="E55" s="91">
        <f>IF([1]tmpTJ1!D17="","",[1]tmpTJ1!D17)</f>
        <v>1015</v>
      </c>
      <c r="F55" s="92"/>
      <c r="G55" s="93" t="str">
        <f t="shared" si="11"/>
        <v/>
      </c>
      <c r="H55" s="94">
        <f>IF([1]tmpTJ1!G17="","",[1]tmpTJ1!G17)</f>
        <v>29</v>
      </c>
      <c r="I55" s="95">
        <f>IF(H55="","",(H55/E55)*100)</f>
        <v>2.8571428571428572</v>
      </c>
      <c r="J55" s="96">
        <f>IF([1]tmpTJ1!J17="","",[1]tmpTJ1!J17)</f>
        <v>71</v>
      </c>
      <c r="K55" s="97">
        <f t="shared" si="12"/>
        <v>6.9950738916256157</v>
      </c>
      <c r="L55" s="94">
        <f>IF([1]tmpTJ1!M17="","",[1]tmpTJ1!M17)</f>
        <v>128</v>
      </c>
      <c r="M55" s="95">
        <f t="shared" si="13"/>
        <v>12.610837438423644</v>
      </c>
      <c r="N55" s="96">
        <f>IF([1]tmpTJ1!P17="","",[1]tmpTJ1!P17)</f>
        <v>175</v>
      </c>
      <c r="O55" s="97">
        <f t="shared" si="14"/>
        <v>17.241379310344829</v>
      </c>
      <c r="P55" s="94">
        <f>IF([1]tmpTJ1!S17="","",[1]tmpTJ1!S17)</f>
        <v>207</v>
      </c>
      <c r="Q55" s="95">
        <f t="shared" si="4"/>
        <v>20.39408866995074</v>
      </c>
      <c r="R55" s="96">
        <f>IF([1]tmpTJ1!V17="","",[1]tmpTJ1!V17)</f>
        <v>244</v>
      </c>
      <c r="S55" s="97">
        <f t="shared" si="15"/>
        <v>24.039408866995075</v>
      </c>
      <c r="T55" s="94">
        <f>IF([1]tmpTJ1!Y17="","",[1]tmpTJ1!Y17)</f>
        <v>275</v>
      </c>
      <c r="U55" s="95">
        <f t="shared" si="16"/>
        <v>27.093596059113302</v>
      </c>
      <c r="V55" s="96">
        <f>IF([1]tmpTJ1!AB17="","",[1]tmpTJ1!AB17)</f>
        <v>296</v>
      </c>
      <c r="W55" s="98">
        <f t="shared" si="17"/>
        <v>29.16256157635468</v>
      </c>
      <c r="X55" s="94">
        <f>IF([1]tmpTJ1!AE17="","",[1]tmpTJ1!AE17)</f>
        <v>314</v>
      </c>
      <c r="Y55" s="99">
        <f t="shared" si="18"/>
        <v>30.935960591133004</v>
      </c>
      <c r="Z55" s="96">
        <f>IF([1]tmpTJ1!AH17="","",[1]tmpTJ1!AH17)</f>
        <v>332</v>
      </c>
      <c r="AA55" s="98">
        <f t="shared" si="19"/>
        <v>32.709359605911331</v>
      </c>
      <c r="AB55" s="94">
        <f>IF([1]tmpTJ1!AK17="","",[1]tmpTJ1!AK17)</f>
        <v>343</v>
      </c>
      <c r="AC55" s="99">
        <f t="shared" si="10"/>
        <v>33.793103448275865</v>
      </c>
      <c r="AD55" s="96">
        <f>IF([1]tmpTJ1!AN17="","",[1]tmpTJ1!AN17)</f>
        <v>345</v>
      </c>
      <c r="AE55" s="100">
        <f>IF(AND(AC55&lt;&gt;0,AD55&lt;&gt;""),(AD55/E55)*100,"")</f>
        <v>33.990147783251231</v>
      </c>
      <c r="AF55" s="101">
        <f>IF(OR(AD55="",[1]tmpTJ1!AP17=""),"",[1]tmpTJ1!AP17)</f>
        <v>7</v>
      </c>
      <c r="AG55" s="102">
        <f>IF(AD55="","",[1]tmpTJ1!AR17)</f>
        <v>122</v>
      </c>
      <c r="AH55" s="92">
        <f>IF(AD55&lt;&gt;"",AD55+[1]tmpTJ1!AP17+AG55,"")</f>
        <v>474</v>
      </c>
      <c r="AI55" s="103">
        <f>IF((AH55&lt;&gt;""),(AH55/E55)*100,"")</f>
        <v>46.699507389162562</v>
      </c>
    </row>
    <row r="56" spans="3:35" ht="21" customHeight="1" x14ac:dyDescent="0.6">
      <c r="C56" s="247"/>
      <c r="D56" s="248"/>
      <c r="E56" s="104">
        <f>IF(AND(E54&lt;&gt;"",E55&lt;&gt;""),E54+E55,"")</f>
        <v>1979</v>
      </c>
      <c r="F56" s="105" t="str">
        <f>IF(AND(F54&lt;&gt;"",F55&lt;&gt;""),F54+F55,"")</f>
        <v/>
      </c>
      <c r="G56" s="106" t="str">
        <f t="shared" si="11"/>
        <v/>
      </c>
      <c r="H56" s="107">
        <f>IF(AND(H54&lt;&gt;"",H55&lt;&gt;""),H54+H55,"")</f>
        <v>65</v>
      </c>
      <c r="I56" s="108">
        <f>IF(AND(H56&lt;&gt;0,H56&lt;&gt;""),(H56/E56)*100,"")</f>
        <v>3.2844871147043966</v>
      </c>
      <c r="J56" s="109">
        <f>IF(AND(J54&lt;&gt;"",J55&lt;&gt;""),J54+J55,"")</f>
        <v>155</v>
      </c>
      <c r="K56" s="110">
        <f t="shared" si="12"/>
        <v>7.8322385042950984</v>
      </c>
      <c r="L56" s="107">
        <f>IF(AND(L54&lt;&gt;"",L55&lt;&gt;""),L54+L55,"")</f>
        <v>262</v>
      </c>
      <c r="M56" s="108">
        <f t="shared" si="13"/>
        <v>13.239009600808489</v>
      </c>
      <c r="N56" s="109">
        <f>IF(AND(N54&lt;&gt;"",N55&lt;&gt;""),N54+N55,"")</f>
        <v>354</v>
      </c>
      <c r="O56" s="110">
        <f t="shared" si="14"/>
        <v>17.887822132390095</v>
      </c>
      <c r="P56" s="107">
        <f>IF(AND(P54&lt;&gt;"",P55&lt;&gt;""),P54+P55,"")</f>
        <v>428</v>
      </c>
      <c r="Q56" s="108">
        <f t="shared" si="4"/>
        <v>21.627084386053564</v>
      </c>
      <c r="R56" s="109">
        <f>IF(AND(R54&lt;&gt;"",R55&lt;&gt;""),R54+R55,"")</f>
        <v>494</v>
      </c>
      <c r="S56" s="110">
        <f t="shared" si="15"/>
        <v>24.96210207175341</v>
      </c>
      <c r="T56" s="107">
        <f>IF(AND(T54&lt;&gt;"",T55&lt;&gt;""),T54+T55,"")</f>
        <v>549</v>
      </c>
      <c r="U56" s="108">
        <f t="shared" si="16"/>
        <v>27.741283476503288</v>
      </c>
      <c r="V56" s="109">
        <f>IF(AND(V54&lt;&gt;"",V55&lt;&gt;""),V54+V55,"")</f>
        <v>585</v>
      </c>
      <c r="W56" s="111">
        <f t="shared" si="17"/>
        <v>29.560384032339567</v>
      </c>
      <c r="X56" s="107">
        <f>IF(AND(X54&lt;&gt;"",X55&lt;&gt;""),X54+X55,"")</f>
        <v>624</v>
      </c>
      <c r="Y56" s="112">
        <f t="shared" si="18"/>
        <v>31.531076301162202</v>
      </c>
      <c r="Z56" s="109">
        <f>IF(AND(Z54&lt;&gt;"",Z55&lt;&gt;""),Z54+Z55,"")</f>
        <v>659</v>
      </c>
      <c r="AA56" s="111">
        <f t="shared" si="19"/>
        <v>33.299646286003032</v>
      </c>
      <c r="AB56" s="107">
        <f>IF(AND(AB54&lt;&gt;"",AB55&lt;&gt;""),AB54+AB55,"")</f>
        <v>682</v>
      </c>
      <c r="AC56" s="112">
        <f t="shared" si="10"/>
        <v>34.461849418898431</v>
      </c>
      <c r="AD56" s="109">
        <f>IF(AND(AD54&lt;&gt;"",AD55&lt;&gt;""),AD54+AD55,"")</f>
        <v>689</v>
      </c>
      <c r="AE56" s="113">
        <f>IF(AND(AC56&lt;&gt;0,AD56&lt;&gt;""),(AD56/E56)*100,"")</f>
        <v>34.815563415866599</v>
      </c>
      <c r="AF56" s="114">
        <f>IF(AND(AF54&lt;&gt;"",AF55&lt;&gt;""),AF54+AF55,"")</f>
        <v>12</v>
      </c>
      <c r="AG56" s="115">
        <f>IF(AND(AG54&lt;&gt;"",AG55&lt;&gt;""),AG54+AG55,"")</f>
        <v>213</v>
      </c>
      <c r="AH56" s="107">
        <f>IF(AND(AH54&lt;&gt;"",AH55&lt;&gt;""),AH54+AH55,"")</f>
        <v>914</v>
      </c>
      <c r="AI56" s="116">
        <f>IF(AH56&lt;&gt;"",(AH56/E56)*100,"")</f>
        <v>46.184941889843358</v>
      </c>
    </row>
    <row r="57" spans="3:35" ht="21" customHeight="1" x14ac:dyDescent="0.6">
      <c r="C57" s="132">
        <f>IF([1]tmpTJ1!A18="","",[1]tmpTJ1!A18)</f>
        <v>17</v>
      </c>
      <c r="D57" s="133" t="str">
        <f>IF([1]tmpTJ1!B18="","",[1]tmpTJ1!B18)</f>
        <v>上高野文化センター会議室</v>
      </c>
      <c r="E57" s="119">
        <f>IF([1]tmpTJ1!C18="","",[1]tmpTJ1!C18)</f>
        <v>838</v>
      </c>
      <c r="F57" s="120"/>
      <c r="G57" s="121" t="str">
        <f t="shared" si="11"/>
        <v/>
      </c>
      <c r="H57" s="122">
        <f>IF([1]tmpTJ1!F18="","",[1]tmpTJ1!F18)</f>
        <v>54</v>
      </c>
      <c r="I57" s="123">
        <f>IF(H57="","",(H57/E57)*100)</f>
        <v>6.4439140811455857</v>
      </c>
      <c r="J57" s="124">
        <f>IF([1]tmpTJ1!I18="","",[1]tmpTJ1!I18)</f>
        <v>100</v>
      </c>
      <c r="K57" s="125">
        <f t="shared" si="12"/>
        <v>11.933174224343675</v>
      </c>
      <c r="L57" s="122">
        <f>IF([1]tmpTJ1!L18="","",[1]tmpTJ1!L18)</f>
        <v>145</v>
      </c>
      <c r="M57" s="123">
        <f t="shared" si="13"/>
        <v>17.30310262529833</v>
      </c>
      <c r="N57" s="124">
        <f>IF([1]tmpTJ1!O18="","",[1]tmpTJ1!O18)</f>
        <v>188</v>
      </c>
      <c r="O57" s="125">
        <f t="shared" si="14"/>
        <v>22.434367541766107</v>
      </c>
      <c r="P57" s="122">
        <f>IF([1]tmpTJ1!R18="","",[1]tmpTJ1!R18)</f>
        <v>214</v>
      </c>
      <c r="Q57" s="123">
        <f t="shared" si="4"/>
        <v>25.536992840095461</v>
      </c>
      <c r="R57" s="124">
        <f>IF([1]tmpTJ1!U18="","",[1]tmpTJ1!U18)</f>
        <v>244</v>
      </c>
      <c r="S57" s="125">
        <f t="shared" si="15"/>
        <v>29.116945107398568</v>
      </c>
      <c r="T57" s="122">
        <f>IF([1]tmpTJ1!X18="","",[1]tmpTJ1!X18)</f>
        <v>256</v>
      </c>
      <c r="U57" s="123">
        <f t="shared" si="16"/>
        <v>30.548926014319811</v>
      </c>
      <c r="V57" s="124">
        <f>IF([1]tmpTJ1!AA18="","",[1]tmpTJ1!AA18)</f>
        <v>280</v>
      </c>
      <c r="W57" s="126">
        <f t="shared" si="17"/>
        <v>33.41288782816229</v>
      </c>
      <c r="X57" s="122">
        <f>IF([1]tmpTJ1!AD18="","",[1]tmpTJ1!AD18)</f>
        <v>301</v>
      </c>
      <c r="Y57" s="127">
        <f t="shared" si="18"/>
        <v>35.918854415274467</v>
      </c>
      <c r="Z57" s="124">
        <f>IF([1]tmpTJ1!AG18="","",[1]tmpTJ1!AG18)</f>
        <v>325</v>
      </c>
      <c r="AA57" s="126">
        <f t="shared" si="19"/>
        <v>38.782816229116946</v>
      </c>
      <c r="AB57" s="122">
        <f>IF([1]tmpTJ1!AJ18="","",[1]tmpTJ1!AJ18)</f>
        <v>333</v>
      </c>
      <c r="AC57" s="127">
        <f t="shared" si="10"/>
        <v>39.737470167064437</v>
      </c>
      <c r="AD57" s="124">
        <f>IF([1]tmpTJ1!AM18="","",[1]tmpTJ1!AM18)</f>
        <v>336</v>
      </c>
      <c r="AE57" s="128">
        <f>IF(AND(AD57&lt;&gt;0,AD57&lt;&gt;""),(AD57/E57)*100,"")</f>
        <v>40.095465393794747</v>
      </c>
      <c r="AF57" s="129">
        <f>IF(OR(AD57="",[1]tmpTJ1!AO18=""),"",[1]tmpTJ1!AO18)</f>
        <v>3</v>
      </c>
      <c r="AG57" s="130">
        <f>IF(AD57="","",[1]tmpTJ1!AQ18)</f>
        <v>95</v>
      </c>
      <c r="AH57" s="120">
        <f>IF(AD57&lt;&gt;"",AD57+[1]tmpTJ1!AO18+AG57,"")</f>
        <v>434</v>
      </c>
      <c r="AI57" s="131">
        <f>IF((AH57&lt;&gt;""),(AH57/E57)*100,"")</f>
        <v>51.78997613365155</v>
      </c>
    </row>
    <row r="58" spans="3:35" ht="21" customHeight="1" x14ac:dyDescent="0.6">
      <c r="C58" s="132"/>
      <c r="D58" s="133"/>
      <c r="E58" s="134">
        <f>IF([1]tmpTJ1!D18="","",[1]tmpTJ1!D18)</f>
        <v>848</v>
      </c>
      <c r="F58" s="135"/>
      <c r="G58" s="136" t="str">
        <f t="shared" si="11"/>
        <v/>
      </c>
      <c r="H58" s="137">
        <f>IF([1]tmpTJ1!G18="","",[1]tmpTJ1!G18)</f>
        <v>35</v>
      </c>
      <c r="I58" s="138">
        <f>IF(H58="","",(H58/E58)*100)</f>
        <v>4.1273584905660377</v>
      </c>
      <c r="J58" s="139">
        <f>IF([1]tmpTJ1!J18="","",[1]tmpTJ1!J18)</f>
        <v>73</v>
      </c>
      <c r="K58" s="140">
        <f t="shared" si="12"/>
        <v>8.6084905660377355</v>
      </c>
      <c r="L58" s="137">
        <f>IF([1]tmpTJ1!M18="","",[1]tmpTJ1!M18)</f>
        <v>122</v>
      </c>
      <c r="M58" s="138">
        <f t="shared" si="13"/>
        <v>14.386792452830189</v>
      </c>
      <c r="N58" s="139">
        <f>IF([1]tmpTJ1!P18="","",[1]tmpTJ1!P18)</f>
        <v>160</v>
      </c>
      <c r="O58" s="140">
        <f t="shared" si="14"/>
        <v>18.867924528301888</v>
      </c>
      <c r="P58" s="137">
        <f>IF([1]tmpTJ1!S18="","",[1]tmpTJ1!S18)</f>
        <v>184</v>
      </c>
      <c r="Q58" s="138">
        <f t="shared" si="4"/>
        <v>21.69811320754717</v>
      </c>
      <c r="R58" s="139">
        <f>IF([1]tmpTJ1!V18="","",[1]tmpTJ1!V18)</f>
        <v>221</v>
      </c>
      <c r="S58" s="140">
        <f t="shared" si="15"/>
        <v>26.061320754716981</v>
      </c>
      <c r="T58" s="137">
        <f>IF([1]tmpTJ1!Y18="","",[1]tmpTJ1!Y18)</f>
        <v>238</v>
      </c>
      <c r="U58" s="138">
        <f t="shared" si="16"/>
        <v>28.066037735849058</v>
      </c>
      <c r="V58" s="139">
        <f>IF([1]tmpTJ1!AB18="","",[1]tmpTJ1!AB18)</f>
        <v>254</v>
      </c>
      <c r="W58" s="141">
        <f t="shared" si="17"/>
        <v>29.952830188679247</v>
      </c>
      <c r="X58" s="137">
        <f>IF([1]tmpTJ1!AE18="","",[1]tmpTJ1!AE18)</f>
        <v>272</v>
      </c>
      <c r="Y58" s="142">
        <f t="shared" si="18"/>
        <v>32.075471698113205</v>
      </c>
      <c r="Z58" s="139">
        <f>IF([1]tmpTJ1!AH18="","",[1]tmpTJ1!AH18)</f>
        <v>300</v>
      </c>
      <c r="AA58" s="141">
        <f t="shared" si="19"/>
        <v>35.377358490566039</v>
      </c>
      <c r="AB58" s="137">
        <f>IF([1]tmpTJ1!AK18="","",[1]tmpTJ1!AK18)</f>
        <v>309</v>
      </c>
      <c r="AC58" s="142">
        <f t="shared" si="10"/>
        <v>36.438679245283019</v>
      </c>
      <c r="AD58" s="139">
        <f>IF([1]tmpTJ1!AN18="","",[1]tmpTJ1!AN18)</f>
        <v>316</v>
      </c>
      <c r="AE58" s="143">
        <f>IF(AND(AC58&lt;&gt;0,AD58&lt;&gt;""),(AD58/E58)*100,"")</f>
        <v>37.264150943396224</v>
      </c>
      <c r="AF58" s="144">
        <f>IF(OR(AD58="",[1]tmpTJ1!AP18=""),"",[1]tmpTJ1!AP18)</f>
        <v>3</v>
      </c>
      <c r="AG58" s="145">
        <f>IF(AD58="","",[1]tmpTJ1!AR18)</f>
        <v>93</v>
      </c>
      <c r="AH58" s="135">
        <f>IF(AD58&lt;&gt;"",AD58+[1]tmpTJ1!AP18+AG58,"")</f>
        <v>412</v>
      </c>
      <c r="AI58" s="146">
        <f>IF((AH58&lt;&gt;""),(AH58/E58)*100,"")</f>
        <v>48.584905660377359</v>
      </c>
    </row>
    <row r="59" spans="3:35" ht="21" customHeight="1" x14ac:dyDescent="0.6">
      <c r="C59" s="132"/>
      <c r="D59" s="133"/>
      <c r="E59" s="149">
        <f>IF(AND(E57&lt;&gt;"",E58&lt;&gt;""),E57+E58,"")</f>
        <v>1686</v>
      </c>
      <c r="F59" s="150" t="str">
        <f>IF(AND(F57&lt;&gt;"",F58&lt;&gt;""),F57+F58,"")</f>
        <v/>
      </c>
      <c r="G59" s="151" t="str">
        <f t="shared" si="11"/>
        <v/>
      </c>
      <c r="H59" s="152">
        <f>IF(AND(H57&lt;&gt;"",H58&lt;&gt;""),H57+H58,"")</f>
        <v>89</v>
      </c>
      <c r="I59" s="153">
        <f>IF(AND(H59&lt;&gt;0,H59&lt;&gt;""),(H59/E59)*100,"")</f>
        <v>5.2787663107947802</v>
      </c>
      <c r="J59" s="154">
        <f>IF(AND(J57&lt;&gt;"",J58&lt;&gt;""),J57+J58,"")</f>
        <v>173</v>
      </c>
      <c r="K59" s="155">
        <f t="shared" si="12"/>
        <v>10.26097271648873</v>
      </c>
      <c r="L59" s="152">
        <f>IF(AND(L57&lt;&gt;"",L58&lt;&gt;""),L57+L58,"")</f>
        <v>267</v>
      </c>
      <c r="M59" s="153">
        <f t="shared" si="13"/>
        <v>15.836298932384341</v>
      </c>
      <c r="N59" s="154">
        <f>IF(AND(N57&lt;&gt;"",N58&lt;&gt;""),N57+N58,"")</f>
        <v>348</v>
      </c>
      <c r="O59" s="155">
        <f t="shared" si="14"/>
        <v>20.640569395017792</v>
      </c>
      <c r="P59" s="152">
        <f>IF(AND(P57&lt;&gt;"",P58&lt;&gt;""),P57+P58,"")</f>
        <v>398</v>
      </c>
      <c r="Q59" s="153">
        <f t="shared" si="4"/>
        <v>23.606168446026096</v>
      </c>
      <c r="R59" s="154">
        <f>IF(AND(R57&lt;&gt;"",R58&lt;&gt;""),R57+R58,"")</f>
        <v>465</v>
      </c>
      <c r="S59" s="155">
        <f t="shared" si="15"/>
        <v>27.580071174377224</v>
      </c>
      <c r="T59" s="152">
        <f>IF(AND(T57&lt;&gt;"",T58&lt;&gt;""),T57+T58,"")</f>
        <v>494</v>
      </c>
      <c r="U59" s="153">
        <f t="shared" si="16"/>
        <v>29.300118623962039</v>
      </c>
      <c r="V59" s="154">
        <f>IF(AND(V57&lt;&gt;"",V58&lt;&gt;""),V57+V58,"")</f>
        <v>534</v>
      </c>
      <c r="W59" s="156">
        <f t="shared" si="17"/>
        <v>31.672597864768683</v>
      </c>
      <c r="X59" s="152">
        <f>IF(AND(X57&lt;&gt;"",X58&lt;&gt;""),X57+X58,"")</f>
        <v>573</v>
      </c>
      <c r="Y59" s="157">
        <f t="shared" si="18"/>
        <v>33.985765124555165</v>
      </c>
      <c r="Z59" s="154">
        <f>IF(AND(Z57&lt;&gt;"",Z58&lt;&gt;""),Z57+Z58,"")</f>
        <v>625</v>
      </c>
      <c r="AA59" s="156">
        <f t="shared" si="19"/>
        <v>37.069988137603801</v>
      </c>
      <c r="AB59" s="152">
        <f>IF(AND(AB57&lt;&gt;"",AB58&lt;&gt;""),AB57+AB58,"")</f>
        <v>642</v>
      </c>
      <c r="AC59" s="157">
        <f t="shared" si="10"/>
        <v>38.078291814946617</v>
      </c>
      <c r="AD59" s="154">
        <f>IF(AND(AD57&lt;&gt;"",AD58&lt;&gt;""),AD57+AD58,"")</f>
        <v>652</v>
      </c>
      <c r="AE59" s="158">
        <f>IF(AND(AC59&lt;&gt;0,AD59&lt;&gt;""),(AD59/E59)*100,"")</f>
        <v>38.671411625148281</v>
      </c>
      <c r="AF59" s="159">
        <f>IF(AND(AF57&lt;&gt;"",AF58&lt;&gt;""),AF57+AF58,"")</f>
        <v>6</v>
      </c>
      <c r="AG59" s="160">
        <f>IF(AND(AG57&lt;&gt;"",AG58&lt;&gt;""),AG57+AG58,"")</f>
        <v>188</v>
      </c>
      <c r="AH59" s="152">
        <f>IF(AND(AH57&lt;&gt;"",AH58&lt;&gt;""),AH57+AH58,"")</f>
        <v>846</v>
      </c>
      <c r="AI59" s="161">
        <f>IF(AH59&lt;&gt;"",(AH59/E59)*100,"")</f>
        <v>50.177935943060504</v>
      </c>
    </row>
    <row r="60" spans="3:35" ht="21" customHeight="1" x14ac:dyDescent="0.6">
      <c r="C60" s="217">
        <f>IF([1]tmpTJ1!A19="","",[1]tmpTJ1!A19)</f>
        <v>18</v>
      </c>
      <c r="D60" s="249" t="str">
        <f>IF([1]tmpTJ1!B19="","",[1]tmpTJ1!B19)</f>
        <v>豊中町農村環境改善センター研修室</v>
      </c>
      <c r="E60" s="162">
        <f>IF([1]tmpTJ1!C19="","",[1]tmpTJ1!C19)</f>
        <v>951</v>
      </c>
      <c r="F60" s="163"/>
      <c r="G60" s="164" t="str">
        <f t="shared" si="11"/>
        <v/>
      </c>
      <c r="H60" s="165">
        <f>IF([1]tmpTJ1!F19="","",[1]tmpTJ1!F19)</f>
        <v>40</v>
      </c>
      <c r="I60" s="166">
        <f>IF(H60="","",(H60/E60)*100)</f>
        <v>4.2060988433228186</v>
      </c>
      <c r="J60" s="167">
        <f>IF([1]tmpTJ1!I19="","",[1]tmpTJ1!I19)</f>
        <v>90</v>
      </c>
      <c r="K60" s="168">
        <f t="shared" si="12"/>
        <v>9.4637223974763405</v>
      </c>
      <c r="L60" s="165">
        <f>IF([1]tmpTJ1!L19="","",[1]tmpTJ1!L19)</f>
        <v>150</v>
      </c>
      <c r="M60" s="166">
        <f t="shared" si="13"/>
        <v>15.772870662460567</v>
      </c>
      <c r="N60" s="167">
        <f>IF([1]tmpTJ1!O19="","",[1]tmpTJ1!O19)</f>
        <v>180</v>
      </c>
      <c r="O60" s="168">
        <f t="shared" si="14"/>
        <v>18.927444794952681</v>
      </c>
      <c r="P60" s="165">
        <f>IF([1]tmpTJ1!R19="","",[1]tmpTJ1!R19)</f>
        <v>200</v>
      </c>
      <c r="Q60" s="166">
        <f t="shared" si="4"/>
        <v>21.030494216614091</v>
      </c>
      <c r="R60" s="167">
        <f>IF([1]tmpTJ1!U19="","",[1]tmpTJ1!U19)</f>
        <v>230</v>
      </c>
      <c r="S60" s="168">
        <f t="shared" si="15"/>
        <v>24.185068349106203</v>
      </c>
      <c r="T60" s="165">
        <f>IF([1]tmpTJ1!X19="","",[1]tmpTJ1!X19)</f>
        <v>260</v>
      </c>
      <c r="U60" s="166">
        <f t="shared" si="16"/>
        <v>27.339642481598318</v>
      </c>
      <c r="V60" s="167">
        <f>IF([1]tmpTJ1!AA19="","",[1]tmpTJ1!AA19)</f>
        <v>280</v>
      </c>
      <c r="W60" s="169">
        <f t="shared" si="17"/>
        <v>29.442691903259728</v>
      </c>
      <c r="X60" s="165">
        <f>IF([1]tmpTJ1!AD19="","",[1]tmpTJ1!AD19)</f>
        <v>310</v>
      </c>
      <c r="Y60" s="170">
        <f t="shared" si="18"/>
        <v>32.597266035751844</v>
      </c>
      <c r="Z60" s="167">
        <f>IF([1]tmpTJ1!AG19="","",[1]tmpTJ1!AG19)</f>
        <v>320</v>
      </c>
      <c r="AA60" s="169">
        <f t="shared" si="19"/>
        <v>33.648790746582549</v>
      </c>
      <c r="AB60" s="165">
        <f>IF([1]tmpTJ1!AJ19="","",[1]tmpTJ1!AJ19)</f>
        <v>330</v>
      </c>
      <c r="AC60" s="170">
        <f t="shared" si="10"/>
        <v>34.700315457413247</v>
      </c>
      <c r="AD60" s="167">
        <f>IF([1]tmpTJ1!AM19="","",[1]tmpTJ1!AM19)</f>
        <v>343</v>
      </c>
      <c r="AE60" s="171">
        <f>IF(AND(AD60&lt;&gt;0,AD60&lt;&gt;""),(AD60/E60)*100,"")</f>
        <v>36.067297581493165</v>
      </c>
      <c r="AF60" s="172">
        <f>IF(OR(AD60="",[1]tmpTJ1!AO19=""),"",[1]tmpTJ1!AO19)</f>
        <v>16</v>
      </c>
      <c r="AG60" s="173">
        <f>IF(AD60="","",[1]tmpTJ1!AQ19)</f>
        <v>89</v>
      </c>
      <c r="AH60" s="163">
        <f>IF(AD60&lt;&gt;"",AD60+[1]tmpTJ1!AO19+AG60,"")</f>
        <v>448</v>
      </c>
      <c r="AI60" s="174">
        <f>IF((AH60&lt;&gt;""),(AH60/E60)*100,"")</f>
        <v>47.108307045215561</v>
      </c>
    </row>
    <row r="61" spans="3:35" ht="21" customHeight="1" x14ac:dyDescent="0.6">
      <c r="C61" s="89"/>
      <c r="D61" s="190"/>
      <c r="E61" s="91">
        <f>IF([1]tmpTJ1!D19="","",[1]tmpTJ1!D19)</f>
        <v>1026</v>
      </c>
      <c r="F61" s="92"/>
      <c r="G61" s="93" t="str">
        <f t="shared" si="11"/>
        <v/>
      </c>
      <c r="H61" s="94">
        <f>IF([1]tmpTJ1!G19="","",[1]tmpTJ1!G19)</f>
        <v>30</v>
      </c>
      <c r="I61" s="95">
        <f>IF(H61="","",(H61/E61)*100)</f>
        <v>2.9239766081871341</v>
      </c>
      <c r="J61" s="96">
        <f>IF([1]tmpTJ1!J19="","",[1]tmpTJ1!J19)</f>
        <v>70</v>
      </c>
      <c r="K61" s="97">
        <f t="shared" si="12"/>
        <v>6.8226120857699799</v>
      </c>
      <c r="L61" s="94">
        <f>IF([1]tmpTJ1!M19="","",[1]tmpTJ1!M19)</f>
        <v>130</v>
      </c>
      <c r="M61" s="95">
        <f t="shared" si="13"/>
        <v>12.670565302144249</v>
      </c>
      <c r="N61" s="96">
        <f>IF([1]tmpTJ1!P19="","",[1]tmpTJ1!P19)</f>
        <v>160</v>
      </c>
      <c r="O61" s="97">
        <f t="shared" si="14"/>
        <v>15.594541910331383</v>
      </c>
      <c r="P61" s="94">
        <f>IF([1]tmpTJ1!S19="","",[1]tmpTJ1!S19)</f>
        <v>190</v>
      </c>
      <c r="Q61" s="95">
        <f t="shared" si="4"/>
        <v>18.518518518518519</v>
      </c>
      <c r="R61" s="96">
        <f>IF([1]tmpTJ1!V19="","",[1]tmpTJ1!V19)</f>
        <v>220</v>
      </c>
      <c r="S61" s="97">
        <f t="shared" si="15"/>
        <v>21.442495126705651</v>
      </c>
      <c r="T61" s="94">
        <f>IF([1]tmpTJ1!Y19="","",[1]tmpTJ1!Y19)</f>
        <v>250</v>
      </c>
      <c r="U61" s="95">
        <f t="shared" si="16"/>
        <v>24.366471734892787</v>
      </c>
      <c r="V61" s="96">
        <f>IF([1]tmpTJ1!AB19="","",[1]tmpTJ1!AB19)</f>
        <v>280</v>
      </c>
      <c r="W61" s="98">
        <f t="shared" si="17"/>
        <v>27.29044834307992</v>
      </c>
      <c r="X61" s="94">
        <f>IF([1]tmpTJ1!AE19="","",[1]tmpTJ1!AE19)</f>
        <v>300</v>
      </c>
      <c r="Y61" s="99">
        <f t="shared" si="18"/>
        <v>29.239766081871345</v>
      </c>
      <c r="Z61" s="96">
        <f>IF([1]tmpTJ1!AH19="","",[1]tmpTJ1!AH19)</f>
        <v>320</v>
      </c>
      <c r="AA61" s="98">
        <f t="shared" si="19"/>
        <v>31.189083820662766</v>
      </c>
      <c r="AB61" s="94">
        <f>IF([1]tmpTJ1!AK19="","",[1]tmpTJ1!AK19)</f>
        <v>330</v>
      </c>
      <c r="AC61" s="99">
        <f t="shared" si="10"/>
        <v>32.163742690058477</v>
      </c>
      <c r="AD61" s="96">
        <f>IF([1]tmpTJ1!AN19="","",[1]tmpTJ1!AN19)</f>
        <v>347</v>
      </c>
      <c r="AE61" s="100">
        <f>IF(AND(AC61&lt;&gt;0,AD61&lt;&gt;""),(AD61/E61)*100,"")</f>
        <v>33.820662768031191</v>
      </c>
      <c r="AF61" s="101">
        <f>IF(OR(AD61="",[1]tmpTJ1!AP19=""),"",[1]tmpTJ1!AP19)</f>
        <v>12</v>
      </c>
      <c r="AG61" s="102">
        <f>IF(AD61="","",[1]tmpTJ1!AR19)</f>
        <v>113</v>
      </c>
      <c r="AH61" s="92">
        <f>IF(AD61&lt;&gt;"",AD61+[1]tmpTJ1!AP19+AG61,"")</f>
        <v>472</v>
      </c>
      <c r="AI61" s="103">
        <f>IF((AH61&lt;&gt;""),(AH61/E61)*100,"")</f>
        <v>46.003898635477583</v>
      </c>
    </row>
    <row r="62" spans="3:35" ht="21" customHeight="1" thickBot="1" x14ac:dyDescent="0.65">
      <c r="C62" s="232"/>
      <c r="D62" s="250"/>
      <c r="E62" s="234">
        <f>IF(AND(E60&lt;&gt;"",E61&lt;&gt;""),E60+E61,"")</f>
        <v>1977</v>
      </c>
      <c r="F62" s="235" t="str">
        <f>IF(AND(F60&lt;&gt;"",F61&lt;&gt;""),F60+F61,"")</f>
        <v/>
      </c>
      <c r="G62" s="236" t="str">
        <f t="shared" si="11"/>
        <v/>
      </c>
      <c r="H62" s="237">
        <f>IF(AND(H60&lt;&gt;"",H61&lt;&gt;""),H60+H61,"")</f>
        <v>70</v>
      </c>
      <c r="I62" s="238">
        <f>IF(AND(H62&lt;&gt;0,H62&lt;&gt;""),(H62/E62)*100,"")</f>
        <v>3.5407182599898834</v>
      </c>
      <c r="J62" s="239">
        <f>IF(AND(J60&lt;&gt;"",J61&lt;&gt;""),J60+J61,"")</f>
        <v>160</v>
      </c>
      <c r="K62" s="240">
        <f t="shared" si="12"/>
        <v>8.093070308548306</v>
      </c>
      <c r="L62" s="237">
        <f>IF(AND(L60&lt;&gt;"",L61&lt;&gt;""),L60+L61,"")</f>
        <v>280</v>
      </c>
      <c r="M62" s="238">
        <f t="shared" si="13"/>
        <v>14.162873039959534</v>
      </c>
      <c r="N62" s="239">
        <f>IF(AND(N60&lt;&gt;"",N61&lt;&gt;""),N60+N61,"")</f>
        <v>340</v>
      </c>
      <c r="O62" s="240">
        <f t="shared" si="14"/>
        <v>17.19777440566515</v>
      </c>
      <c r="P62" s="237">
        <f>IF(AND(P60&lt;&gt;"",P61&lt;&gt;""),P60+P61,"")</f>
        <v>390</v>
      </c>
      <c r="Q62" s="238">
        <f t="shared" si="4"/>
        <v>19.726858877086496</v>
      </c>
      <c r="R62" s="239">
        <f>IF(AND(R60&lt;&gt;"",R61&lt;&gt;""),R60+R61,"")</f>
        <v>450</v>
      </c>
      <c r="S62" s="240">
        <f t="shared" si="15"/>
        <v>22.761760242792111</v>
      </c>
      <c r="T62" s="237">
        <f>IF(AND(T60&lt;&gt;"",T61&lt;&gt;""),T60+T61,"")</f>
        <v>510</v>
      </c>
      <c r="U62" s="238">
        <f t="shared" si="16"/>
        <v>25.796661608497722</v>
      </c>
      <c r="V62" s="239">
        <f>IF(AND(V60&lt;&gt;"",V61&lt;&gt;""),V60+V61,"")</f>
        <v>560</v>
      </c>
      <c r="W62" s="241">
        <f t="shared" si="17"/>
        <v>28.325746079919067</v>
      </c>
      <c r="X62" s="237">
        <f>IF(AND(X60&lt;&gt;"",X61&lt;&gt;""),X60+X61,"")</f>
        <v>610</v>
      </c>
      <c r="Y62" s="242">
        <f t="shared" si="18"/>
        <v>30.854830551340417</v>
      </c>
      <c r="Z62" s="239">
        <f>IF(AND(Z60&lt;&gt;"",Z61&lt;&gt;""),Z60+Z61,"")</f>
        <v>640</v>
      </c>
      <c r="AA62" s="241">
        <f t="shared" si="19"/>
        <v>32.372281234193224</v>
      </c>
      <c r="AB62" s="237">
        <f>IF(AND(AB60&lt;&gt;"",AB61&lt;&gt;""),AB60+AB61,"")</f>
        <v>660</v>
      </c>
      <c r="AC62" s="242">
        <f t="shared" si="10"/>
        <v>33.383915022761762</v>
      </c>
      <c r="AD62" s="239">
        <f>IF(AND(AD60&lt;&gt;"",AD61&lt;&gt;""),AD60+AD61,"")</f>
        <v>690</v>
      </c>
      <c r="AE62" s="243">
        <f>IF(AND(AC62&lt;&gt;0,AD62&lt;&gt;""),(AD62/E62)*100,"")</f>
        <v>34.901365705614566</v>
      </c>
      <c r="AF62" s="244">
        <f>IF(AND(AF60&lt;&gt;"",AF61&lt;&gt;""),AF60+AF61,"")</f>
        <v>28</v>
      </c>
      <c r="AG62" s="245">
        <f>IF(AND(AG60&lt;&gt;"",AG61&lt;&gt;""),AG60+AG61,"")</f>
        <v>202</v>
      </c>
      <c r="AH62" s="237">
        <f>IF(AND(AH60&lt;&gt;"",AH61&lt;&gt;""),AH60+AH61,"")</f>
        <v>920</v>
      </c>
      <c r="AI62" s="246">
        <f>IF(AH62&lt;&gt;"",(AH62/E62)*100,"")</f>
        <v>46.53515427415276</v>
      </c>
    </row>
    <row r="63" spans="3:35" ht="21" customHeight="1" x14ac:dyDescent="0.6">
      <c r="C63" s="132">
        <f>IF([1]tmpTJ1!A20="","",[1]tmpTJ1!A20)</f>
        <v>19</v>
      </c>
      <c r="D63" s="133" t="str">
        <f>IF([1]tmpTJ1!B20="","",[1]tmpTJ1!B20)</f>
        <v>詫間町松崎コミュニティセンター</v>
      </c>
      <c r="E63" s="251">
        <f>IF([1]tmpTJ1!C20="","",[1]tmpTJ1!C20)</f>
        <v>1159</v>
      </c>
      <c r="F63" s="252"/>
      <c r="G63" s="253" t="str">
        <f t="shared" si="11"/>
        <v/>
      </c>
      <c r="H63" s="254">
        <f>IF([1]tmpTJ1!F20="","",[1]tmpTJ1!F20)</f>
        <v>60</v>
      </c>
      <c r="I63" s="255">
        <f>IF(H63="","",(H63/E63)*100)</f>
        <v>5.1768766177739431</v>
      </c>
      <c r="J63" s="256">
        <f>IF([1]tmpTJ1!I20="","",[1]tmpTJ1!I20)</f>
        <v>126</v>
      </c>
      <c r="K63" s="257">
        <f t="shared" si="12"/>
        <v>10.871440897325281</v>
      </c>
      <c r="L63" s="254">
        <f>IF([1]tmpTJ1!L20="","",[1]tmpTJ1!L20)</f>
        <v>193</v>
      </c>
      <c r="M63" s="255">
        <f t="shared" si="13"/>
        <v>16.652286453839515</v>
      </c>
      <c r="N63" s="256">
        <f>IF([1]tmpTJ1!O20="","",[1]tmpTJ1!O20)</f>
        <v>246</v>
      </c>
      <c r="O63" s="257">
        <f t="shared" si="14"/>
        <v>21.225194132873167</v>
      </c>
      <c r="P63" s="254">
        <f>IF([1]tmpTJ1!R20="","",[1]tmpTJ1!R20)</f>
        <v>278</v>
      </c>
      <c r="Q63" s="255">
        <f t="shared" si="4"/>
        <v>23.986194995685935</v>
      </c>
      <c r="R63" s="256">
        <f>IF([1]tmpTJ1!U20="","",[1]tmpTJ1!U20)</f>
        <v>314</v>
      </c>
      <c r="S63" s="257">
        <f t="shared" si="15"/>
        <v>27.092320966350304</v>
      </c>
      <c r="T63" s="254">
        <f>IF([1]tmpTJ1!X20="","",[1]tmpTJ1!X20)</f>
        <v>349</v>
      </c>
      <c r="U63" s="255">
        <f t="shared" si="16"/>
        <v>30.112165660051772</v>
      </c>
      <c r="V63" s="256">
        <f>IF([1]tmpTJ1!AA20="","",[1]tmpTJ1!AA20)</f>
        <v>375</v>
      </c>
      <c r="W63" s="258">
        <f t="shared" si="17"/>
        <v>32.355478861087143</v>
      </c>
      <c r="X63" s="254">
        <f>IF([1]tmpTJ1!AD20="","",[1]tmpTJ1!AD20)</f>
        <v>395</v>
      </c>
      <c r="Y63" s="259">
        <f t="shared" si="18"/>
        <v>34.081104400345126</v>
      </c>
      <c r="Z63" s="256">
        <f>IF([1]tmpTJ1!AG20="","",[1]tmpTJ1!AG20)</f>
        <v>419</v>
      </c>
      <c r="AA63" s="258">
        <f t="shared" si="19"/>
        <v>36.151855047454703</v>
      </c>
      <c r="AB63" s="254">
        <f>IF([1]tmpTJ1!AJ20="","",[1]tmpTJ1!AJ20)</f>
        <v>431</v>
      </c>
      <c r="AC63" s="259">
        <f t="shared" si="10"/>
        <v>37.187230371009491</v>
      </c>
      <c r="AD63" s="256">
        <f>IF([1]tmpTJ1!AM20="","",[1]tmpTJ1!AM20)</f>
        <v>438</v>
      </c>
      <c r="AE63" s="260">
        <f>IF(AND(AD63&lt;&gt;0,AD63&lt;&gt;""),(AD63/E63)*100,"")</f>
        <v>37.791199309749786</v>
      </c>
      <c r="AF63" s="261">
        <f>IF(OR(AD63="",[1]tmpTJ1!AO20=""),"",[1]tmpTJ1!AO20)</f>
        <v>6</v>
      </c>
      <c r="AG63" s="262">
        <f>IF(AD63="","",[1]tmpTJ1!AQ20)</f>
        <v>164</v>
      </c>
      <c r="AH63" s="252">
        <f>IF(AD63&lt;&gt;"",AD63+[1]tmpTJ1!AO20+AG63,"")</f>
        <v>608</v>
      </c>
      <c r="AI63" s="263">
        <f>IF((AH63&lt;&gt;""),(AH63/E63)*100,"")</f>
        <v>52.459016393442624</v>
      </c>
    </row>
    <row r="64" spans="3:35" ht="21" customHeight="1" x14ac:dyDescent="0.6">
      <c r="C64" s="132"/>
      <c r="D64" s="133"/>
      <c r="E64" s="134">
        <f>IF([1]tmpTJ1!D20="","",[1]tmpTJ1!D20)</f>
        <v>1337</v>
      </c>
      <c r="F64" s="135"/>
      <c r="G64" s="136" t="str">
        <f t="shared" si="11"/>
        <v/>
      </c>
      <c r="H64" s="137">
        <f>IF([1]tmpTJ1!G20="","",[1]tmpTJ1!G20)</f>
        <v>45</v>
      </c>
      <c r="I64" s="138">
        <f>IF(H64="","",(H64/E64)*100)</f>
        <v>3.3657442034405385</v>
      </c>
      <c r="J64" s="139">
        <f>IF([1]tmpTJ1!J20="","",[1]tmpTJ1!J20)</f>
        <v>119</v>
      </c>
      <c r="K64" s="140">
        <f t="shared" si="12"/>
        <v>8.9005235602094235</v>
      </c>
      <c r="L64" s="137">
        <f>IF([1]tmpTJ1!M20="","",[1]tmpTJ1!M20)</f>
        <v>192</v>
      </c>
      <c r="M64" s="138">
        <f t="shared" si="13"/>
        <v>14.360508601346297</v>
      </c>
      <c r="N64" s="139">
        <f>IF([1]tmpTJ1!P20="","",[1]tmpTJ1!P20)</f>
        <v>242</v>
      </c>
      <c r="O64" s="140">
        <f t="shared" si="14"/>
        <v>18.100224382946898</v>
      </c>
      <c r="P64" s="137">
        <f>IF([1]tmpTJ1!S20="","",[1]tmpTJ1!S20)</f>
        <v>281</v>
      </c>
      <c r="Q64" s="138">
        <f t="shared" si="4"/>
        <v>21.017202692595362</v>
      </c>
      <c r="R64" s="139">
        <f>IF([1]tmpTJ1!V20="","",[1]tmpTJ1!V20)</f>
        <v>327</v>
      </c>
      <c r="S64" s="140">
        <f t="shared" si="15"/>
        <v>24.457741211667912</v>
      </c>
      <c r="T64" s="137">
        <f>IF([1]tmpTJ1!Y20="","",[1]tmpTJ1!Y20)</f>
        <v>369</v>
      </c>
      <c r="U64" s="138">
        <f t="shared" si="16"/>
        <v>27.599102468212415</v>
      </c>
      <c r="V64" s="139">
        <f>IF([1]tmpTJ1!AB20="","",[1]tmpTJ1!AB20)</f>
        <v>398</v>
      </c>
      <c r="W64" s="141">
        <f t="shared" si="17"/>
        <v>29.768137621540763</v>
      </c>
      <c r="X64" s="137">
        <f>IF([1]tmpTJ1!AE20="","",[1]tmpTJ1!AE20)</f>
        <v>424</v>
      </c>
      <c r="Y64" s="142">
        <f t="shared" si="18"/>
        <v>31.712789827973076</v>
      </c>
      <c r="Z64" s="139">
        <f>IF([1]tmpTJ1!AH20="","",[1]tmpTJ1!AH20)</f>
        <v>450</v>
      </c>
      <c r="AA64" s="141">
        <f t="shared" si="19"/>
        <v>33.657442034405385</v>
      </c>
      <c r="AB64" s="137">
        <f>IF([1]tmpTJ1!AK20="","",[1]tmpTJ1!AK20)</f>
        <v>458</v>
      </c>
      <c r="AC64" s="142">
        <f t="shared" si="10"/>
        <v>34.25579655946148</v>
      </c>
      <c r="AD64" s="139">
        <f>IF([1]tmpTJ1!AN20="","",[1]tmpTJ1!AN20)</f>
        <v>462</v>
      </c>
      <c r="AE64" s="143">
        <f>IF(AND(AC64&lt;&gt;0,AD64&lt;&gt;""),(AD64/E64)*100,"")</f>
        <v>34.554973821989527</v>
      </c>
      <c r="AF64" s="144">
        <f>IF(OR(AD64="",[1]tmpTJ1!AP20=""),"",[1]tmpTJ1!AP20)</f>
        <v>3</v>
      </c>
      <c r="AG64" s="145">
        <f>IF(AD64="","",[1]tmpTJ1!AR20)</f>
        <v>264</v>
      </c>
      <c r="AH64" s="135">
        <f>IF(AD64&lt;&gt;"",AD64+[1]tmpTJ1!AP20+AG64,"")</f>
        <v>729</v>
      </c>
      <c r="AI64" s="146">
        <f>IF((AH64&lt;&gt;""),(AH64/E64)*100,"")</f>
        <v>54.525056095736723</v>
      </c>
    </row>
    <row r="65" spans="3:35" ht="21" customHeight="1" x14ac:dyDescent="0.6">
      <c r="C65" s="132"/>
      <c r="D65" s="133"/>
      <c r="E65" s="149">
        <f>IF(AND(E63&lt;&gt;"",E64&lt;&gt;""),E63+E64,"")</f>
        <v>2496</v>
      </c>
      <c r="F65" s="150" t="str">
        <f>IF(AND(F63&lt;&gt;"",F64&lt;&gt;""),F63+F64,"")</f>
        <v/>
      </c>
      <c r="G65" s="151" t="str">
        <f t="shared" si="11"/>
        <v/>
      </c>
      <c r="H65" s="152">
        <f>IF(AND(H63&lt;&gt;"",H64&lt;&gt;""),H63+H64,"")</f>
        <v>105</v>
      </c>
      <c r="I65" s="153">
        <f>IF(AND(H65&lt;&gt;0,H65&lt;&gt;""),(H65/E65)*100,"")</f>
        <v>4.2067307692307692</v>
      </c>
      <c r="J65" s="154">
        <f>IF(AND(J63&lt;&gt;"",J64&lt;&gt;""),J63+J64,"")</f>
        <v>245</v>
      </c>
      <c r="K65" s="155">
        <f t="shared" si="12"/>
        <v>9.8157051282051277</v>
      </c>
      <c r="L65" s="152">
        <f>IF(AND(L63&lt;&gt;"",L64&lt;&gt;""),L63+L64,"")</f>
        <v>385</v>
      </c>
      <c r="M65" s="153">
        <f t="shared" si="13"/>
        <v>15.424679487179487</v>
      </c>
      <c r="N65" s="154">
        <f>IF(AND(N63&lt;&gt;"",N64&lt;&gt;""),N63+N64,"")</f>
        <v>488</v>
      </c>
      <c r="O65" s="155">
        <f t="shared" si="14"/>
        <v>19.551282051282051</v>
      </c>
      <c r="P65" s="152">
        <f>IF(AND(P63&lt;&gt;"",P64&lt;&gt;""),P63+P64,"")</f>
        <v>559</v>
      </c>
      <c r="Q65" s="153">
        <f t="shared" si="4"/>
        <v>22.395833333333336</v>
      </c>
      <c r="R65" s="154">
        <f>IF(AND(R63&lt;&gt;"",R64&lt;&gt;""),R63+R64,"")</f>
        <v>641</v>
      </c>
      <c r="S65" s="155">
        <f t="shared" si="15"/>
        <v>25.681089743589741</v>
      </c>
      <c r="T65" s="152">
        <f>IF(AND(T63&lt;&gt;"",T64&lt;&gt;""),T63+T64,"")</f>
        <v>718</v>
      </c>
      <c r="U65" s="153">
        <f t="shared" si="16"/>
        <v>28.766025641025639</v>
      </c>
      <c r="V65" s="154">
        <f>IF(AND(V63&lt;&gt;"",V64&lt;&gt;""),V63+V64,"")</f>
        <v>773</v>
      </c>
      <c r="W65" s="156">
        <f t="shared" si="17"/>
        <v>30.969551282051285</v>
      </c>
      <c r="X65" s="152">
        <f>IF(AND(X63&lt;&gt;"",X64&lt;&gt;""),X63+X64,"")</f>
        <v>819</v>
      </c>
      <c r="Y65" s="157">
        <f t="shared" si="18"/>
        <v>32.8125</v>
      </c>
      <c r="Z65" s="154">
        <f>IF(AND(Z63&lt;&gt;"",Z64&lt;&gt;""),Z63+Z64,"")</f>
        <v>869</v>
      </c>
      <c r="AA65" s="156">
        <f t="shared" si="19"/>
        <v>34.815705128205124</v>
      </c>
      <c r="AB65" s="152">
        <f>IF(AND(AB63&lt;&gt;"",AB64&lt;&gt;""),AB63+AB64,"")</f>
        <v>889</v>
      </c>
      <c r="AC65" s="157">
        <f t="shared" si="10"/>
        <v>35.616987179487182</v>
      </c>
      <c r="AD65" s="154">
        <f>IF(AND(AD63&lt;&gt;"",AD64&lt;&gt;""),AD63+AD64,"")</f>
        <v>900</v>
      </c>
      <c r="AE65" s="158">
        <f>IF(AND(AC65&lt;&gt;0,AD65&lt;&gt;""),(AD65/E65)*100,"")</f>
        <v>36.057692307692307</v>
      </c>
      <c r="AF65" s="159">
        <f>IF(AND(AF63&lt;&gt;"",AF64&lt;&gt;""),AF63+AF64,"")</f>
        <v>9</v>
      </c>
      <c r="AG65" s="160">
        <f>IF(AND(AG63&lt;&gt;"",AG64&lt;&gt;""),AG63+AG64,"")</f>
        <v>428</v>
      </c>
      <c r="AH65" s="152">
        <f>IF(AND(AH63&lt;&gt;"",AH64&lt;&gt;""),AH63+AH64,"")</f>
        <v>1337</v>
      </c>
      <c r="AI65" s="161">
        <f>IF(AH65&lt;&gt;"",(AH65/E65)*100,"")</f>
        <v>53.565705128205131</v>
      </c>
    </row>
    <row r="66" spans="3:35" ht="21" customHeight="1" x14ac:dyDescent="0.6">
      <c r="C66" s="217">
        <f>IF([1]tmpTJ1!A21="","",[1]tmpTJ1!A21)</f>
        <v>20</v>
      </c>
      <c r="D66" s="218" t="str">
        <f>IF([1]tmpTJ1!B21="","",[1]tmpTJ1!B21)</f>
        <v>詫間ふれあい交流館</v>
      </c>
      <c r="E66" s="162">
        <f>IF([1]tmpTJ1!C21="","",[1]tmpTJ1!C21)</f>
        <v>1114</v>
      </c>
      <c r="F66" s="163"/>
      <c r="G66" s="164" t="str">
        <f t="shared" si="11"/>
        <v/>
      </c>
      <c r="H66" s="165">
        <f>IF([1]tmpTJ1!F21="","",[1]tmpTJ1!F21)</f>
        <v>54</v>
      </c>
      <c r="I66" s="166">
        <f>IF(H66="","",(H66/E66)*100)</f>
        <v>4.8473967684021542</v>
      </c>
      <c r="J66" s="167">
        <f>IF([1]tmpTJ1!I21="","",[1]tmpTJ1!I21)</f>
        <v>104</v>
      </c>
      <c r="K66" s="168">
        <f t="shared" si="12"/>
        <v>9.3357271095152594</v>
      </c>
      <c r="L66" s="165">
        <f>IF([1]tmpTJ1!L21="","",[1]tmpTJ1!L21)</f>
        <v>168</v>
      </c>
      <c r="M66" s="166">
        <f t="shared" si="13"/>
        <v>15.080789946140035</v>
      </c>
      <c r="N66" s="167">
        <f>IF([1]tmpTJ1!O21="","",[1]tmpTJ1!O21)</f>
        <v>214</v>
      </c>
      <c r="O66" s="168">
        <f t="shared" si="14"/>
        <v>19.210053859964095</v>
      </c>
      <c r="P66" s="165">
        <f>IF([1]tmpTJ1!R21="","",[1]tmpTJ1!R21)</f>
        <v>248</v>
      </c>
      <c r="Q66" s="166">
        <f t="shared" si="4"/>
        <v>22.262118491921004</v>
      </c>
      <c r="R66" s="167">
        <f>IF([1]tmpTJ1!U21="","",[1]tmpTJ1!U21)</f>
        <v>276</v>
      </c>
      <c r="S66" s="168">
        <f t="shared" si="15"/>
        <v>24.775583482944345</v>
      </c>
      <c r="T66" s="165">
        <f>IF([1]tmpTJ1!X21="","",[1]tmpTJ1!X21)</f>
        <v>297</v>
      </c>
      <c r="U66" s="166">
        <f t="shared" si="16"/>
        <v>26.660682226211851</v>
      </c>
      <c r="V66" s="167">
        <f>IF([1]tmpTJ1!AA21="","",[1]tmpTJ1!AA21)</f>
        <v>318</v>
      </c>
      <c r="W66" s="169">
        <f t="shared" si="17"/>
        <v>28.545780969479356</v>
      </c>
      <c r="X66" s="165">
        <f>IF([1]tmpTJ1!AD21="","",[1]tmpTJ1!AD21)</f>
        <v>332</v>
      </c>
      <c r="Y66" s="170">
        <f t="shared" si="18"/>
        <v>29.802513464991019</v>
      </c>
      <c r="Z66" s="167">
        <f>IF([1]tmpTJ1!AG21="","",[1]tmpTJ1!AG21)</f>
        <v>348</v>
      </c>
      <c r="AA66" s="169">
        <f t="shared" si="19"/>
        <v>31.238779174147218</v>
      </c>
      <c r="AB66" s="165">
        <f>IF([1]tmpTJ1!AJ21="","",[1]tmpTJ1!AJ21)</f>
        <v>363</v>
      </c>
      <c r="AC66" s="170">
        <f t="shared" si="10"/>
        <v>32.585278276481148</v>
      </c>
      <c r="AD66" s="167">
        <f>IF([1]tmpTJ1!AM21="","",[1]tmpTJ1!AM21)</f>
        <v>371</v>
      </c>
      <c r="AE66" s="171">
        <f>IF(AND(AD66&lt;&gt;0,AD66&lt;&gt;""),(AD66/E66)*100,"")</f>
        <v>33.303411131059249</v>
      </c>
      <c r="AF66" s="172">
        <f>IF(OR(AD66="",[1]tmpTJ1!AO21=""),"",[1]tmpTJ1!AO21)</f>
        <v>3</v>
      </c>
      <c r="AG66" s="173">
        <f>IF(AD66="","",[1]tmpTJ1!AQ21)</f>
        <v>170</v>
      </c>
      <c r="AH66" s="163">
        <f>IF(AD66&lt;&gt;"",AD66+[1]tmpTJ1!AO21+AG66,"")</f>
        <v>544</v>
      </c>
      <c r="AI66" s="174">
        <f>IF((AH66&lt;&gt;""),(AH66/E66)*100,"")</f>
        <v>48.833034111310589</v>
      </c>
    </row>
    <row r="67" spans="3:35" ht="21" customHeight="1" x14ac:dyDescent="0.6">
      <c r="C67" s="89"/>
      <c r="D67" s="90"/>
      <c r="E67" s="91">
        <f>IF([1]tmpTJ1!D21="","",[1]tmpTJ1!D21)</f>
        <v>1268</v>
      </c>
      <c r="F67" s="92"/>
      <c r="G67" s="93" t="str">
        <f t="shared" si="11"/>
        <v/>
      </c>
      <c r="H67" s="94">
        <f>IF([1]tmpTJ1!G21="","",[1]tmpTJ1!G21)</f>
        <v>30</v>
      </c>
      <c r="I67" s="95">
        <f>IF(H67="","",(H67/E67)*100)</f>
        <v>2.3659305993690851</v>
      </c>
      <c r="J67" s="96">
        <f>IF([1]tmpTJ1!J21="","",[1]tmpTJ1!J21)</f>
        <v>81</v>
      </c>
      <c r="K67" s="97">
        <f t="shared" si="12"/>
        <v>6.3880126182965302</v>
      </c>
      <c r="L67" s="94">
        <f>IF([1]tmpTJ1!M21="","",[1]tmpTJ1!M21)</f>
        <v>178</v>
      </c>
      <c r="M67" s="95">
        <f t="shared" si="13"/>
        <v>14.037854889589903</v>
      </c>
      <c r="N67" s="96">
        <f>IF([1]tmpTJ1!P21="","",[1]tmpTJ1!P21)</f>
        <v>233</v>
      </c>
      <c r="O67" s="97">
        <f t="shared" si="14"/>
        <v>18.37539432176656</v>
      </c>
      <c r="P67" s="94">
        <f>IF([1]tmpTJ1!S21="","",[1]tmpTJ1!S21)</f>
        <v>267</v>
      </c>
      <c r="Q67" s="95">
        <f t="shared" si="4"/>
        <v>21.056782334384856</v>
      </c>
      <c r="R67" s="96">
        <f>IF([1]tmpTJ1!V21="","",[1]tmpTJ1!V21)</f>
        <v>310</v>
      </c>
      <c r="S67" s="97">
        <f t="shared" si="15"/>
        <v>24.447949526813879</v>
      </c>
      <c r="T67" s="94">
        <f>IF([1]tmpTJ1!Y21="","",[1]tmpTJ1!Y21)</f>
        <v>355</v>
      </c>
      <c r="U67" s="95">
        <f t="shared" si="16"/>
        <v>27.996845425867505</v>
      </c>
      <c r="V67" s="96">
        <f>IF([1]tmpTJ1!AB21="","",[1]tmpTJ1!AB21)</f>
        <v>378</v>
      </c>
      <c r="W67" s="98">
        <f t="shared" si="17"/>
        <v>29.810725552050471</v>
      </c>
      <c r="X67" s="94">
        <f>IF([1]tmpTJ1!AE21="","",[1]tmpTJ1!AE21)</f>
        <v>396</v>
      </c>
      <c r="Y67" s="99">
        <f t="shared" si="18"/>
        <v>31.230283911671926</v>
      </c>
      <c r="Z67" s="96">
        <f>IF([1]tmpTJ1!AH21="","",[1]tmpTJ1!AH21)</f>
        <v>425</v>
      </c>
      <c r="AA67" s="98">
        <f t="shared" si="19"/>
        <v>33.517350157728707</v>
      </c>
      <c r="AB67" s="94">
        <f>IF([1]tmpTJ1!AK21="","",[1]tmpTJ1!AK21)</f>
        <v>445</v>
      </c>
      <c r="AC67" s="99">
        <f t="shared" si="10"/>
        <v>35.094637223974765</v>
      </c>
      <c r="AD67" s="96">
        <f>IF([1]tmpTJ1!AN21="","",[1]tmpTJ1!AN21)</f>
        <v>460</v>
      </c>
      <c r="AE67" s="100">
        <f>IF(AND(AC67&lt;&gt;0,AD67&lt;&gt;""),(AD67/E67)*100,"")</f>
        <v>36.277602523659311</v>
      </c>
      <c r="AF67" s="101">
        <f>IF(OR(AD67="",[1]tmpTJ1!AP21=""),"",[1]tmpTJ1!AP21)</f>
        <v>6</v>
      </c>
      <c r="AG67" s="102">
        <f>IF(AD67="","",[1]tmpTJ1!AR21)</f>
        <v>213</v>
      </c>
      <c r="AH67" s="92">
        <f>IF(AD67&lt;&gt;"",AD67+[1]tmpTJ1!AP21+AG67,"")</f>
        <v>679</v>
      </c>
      <c r="AI67" s="103">
        <f>IF((AH67&lt;&gt;""),(AH67/E67)*100,"")</f>
        <v>53.548895899053626</v>
      </c>
    </row>
    <row r="68" spans="3:35" ht="21" customHeight="1" x14ac:dyDescent="0.6">
      <c r="C68" s="247"/>
      <c r="D68" s="248"/>
      <c r="E68" s="104">
        <f>IF(AND(E66&lt;&gt;"",E67&lt;&gt;""),E66+E67,"")</f>
        <v>2382</v>
      </c>
      <c r="F68" s="105" t="str">
        <f>IF(AND(F66&lt;&gt;"",F67&lt;&gt;""),F66+F67,"")</f>
        <v/>
      </c>
      <c r="G68" s="106" t="str">
        <f t="shared" si="11"/>
        <v/>
      </c>
      <c r="H68" s="107">
        <f>IF(AND(H66&lt;&gt;"",H67&lt;&gt;""),H66+H67,"")</f>
        <v>84</v>
      </c>
      <c r="I68" s="108">
        <f>IF(AND(H68&lt;&gt;0,H68&lt;&gt;""),(H68/E68)*100,"")</f>
        <v>3.5264483627204033</v>
      </c>
      <c r="J68" s="109">
        <f>IF(AND(J66&lt;&gt;"",J67&lt;&gt;""),J66+J67,"")</f>
        <v>185</v>
      </c>
      <c r="K68" s="110">
        <f t="shared" si="12"/>
        <v>7.7665827036104114</v>
      </c>
      <c r="L68" s="107">
        <f>IF(AND(L66&lt;&gt;"",L67&lt;&gt;""),L66+L67,"")</f>
        <v>346</v>
      </c>
      <c r="M68" s="108">
        <f t="shared" si="13"/>
        <v>14.525608732157849</v>
      </c>
      <c r="N68" s="109">
        <f>IF(AND(N66&lt;&gt;"",N67&lt;&gt;""),N66+N67,"")</f>
        <v>447</v>
      </c>
      <c r="O68" s="110">
        <f t="shared" si="14"/>
        <v>18.765743073047858</v>
      </c>
      <c r="P68" s="107">
        <f>IF(AND(P66&lt;&gt;"",P67&lt;&gt;""),P66+P67,"")</f>
        <v>515</v>
      </c>
      <c r="Q68" s="108">
        <f t="shared" si="4"/>
        <v>21.620486985726281</v>
      </c>
      <c r="R68" s="109">
        <f>IF(AND(R66&lt;&gt;"",R67&lt;&gt;""),R66+R67,"")</f>
        <v>586</v>
      </c>
      <c r="S68" s="110">
        <f t="shared" si="15"/>
        <v>24.601175482787575</v>
      </c>
      <c r="T68" s="107">
        <f>IF(AND(T66&lt;&gt;"",T67&lt;&gt;""),T66+T67,"")</f>
        <v>652</v>
      </c>
      <c r="U68" s="108">
        <f t="shared" si="16"/>
        <v>27.371956339210747</v>
      </c>
      <c r="V68" s="109">
        <f>IF(AND(V66&lt;&gt;"",V67&lt;&gt;""),V66+V67,"")</f>
        <v>696</v>
      </c>
      <c r="W68" s="111">
        <f t="shared" si="17"/>
        <v>29.219143576826195</v>
      </c>
      <c r="X68" s="107">
        <f>IF(AND(X66&lt;&gt;"",X67&lt;&gt;""),X66+X67,"")</f>
        <v>728</v>
      </c>
      <c r="Y68" s="112">
        <f t="shared" si="18"/>
        <v>30.56255247691016</v>
      </c>
      <c r="Z68" s="109">
        <f>IF(AND(Z66&lt;&gt;"",Z67&lt;&gt;""),Z66+Z67,"")</f>
        <v>773</v>
      </c>
      <c r="AA68" s="111">
        <f t="shared" si="19"/>
        <v>32.451721242653228</v>
      </c>
      <c r="AB68" s="107">
        <f>IF(AND(AB66&lt;&gt;"",AB67&lt;&gt;""),AB66+AB67,"")</f>
        <v>808</v>
      </c>
      <c r="AC68" s="112">
        <f t="shared" si="10"/>
        <v>33.921074727120065</v>
      </c>
      <c r="AD68" s="109">
        <f>IF(AND(AD66&lt;&gt;"",AD67&lt;&gt;""),AD66+AD67,"")</f>
        <v>831</v>
      </c>
      <c r="AE68" s="113">
        <f>IF(AND(AC68&lt;&gt;0,AD68&lt;&gt;""),(AD68/E68)*100,"")</f>
        <v>34.886649874055415</v>
      </c>
      <c r="AF68" s="114">
        <f>IF(AND(AF66&lt;&gt;"",AF67&lt;&gt;""),AF66+AF67,"")</f>
        <v>9</v>
      </c>
      <c r="AG68" s="115">
        <f>IF(AND(AG66&lt;&gt;"",AG67&lt;&gt;""),AG66+AG67,"")</f>
        <v>383</v>
      </c>
      <c r="AH68" s="107">
        <f>IF(AND(AH66&lt;&gt;"",AH67&lt;&gt;""),AH66+AH67,"")</f>
        <v>1223</v>
      </c>
      <c r="AI68" s="116">
        <f>IF(AH68&lt;&gt;"",(AH68/E68)*100,"")</f>
        <v>51.343408900083965</v>
      </c>
    </row>
    <row r="69" spans="3:35" ht="21" customHeight="1" x14ac:dyDescent="0.6">
      <c r="C69" s="117">
        <f>IF([1]tmpTJ1!A22="","",[1]tmpTJ1!A22)</f>
        <v>21</v>
      </c>
      <c r="D69" s="118" t="str">
        <f>IF([1]tmpTJ1!B22="","",[1]tmpTJ1!B22)</f>
        <v>詫間町体育センター</v>
      </c>
      <c r="E69" s="119">
        <f>IF([1]tmpTJ1!C22="","",[1]tmpTJ1!C22)</f>
        <v>979</v>
      </c>
      <c r="F69" s="120"/>
      <c r="G69" s="121" t="str">
        <f t="shared" si="11"/>
        <v/>
      </c>
      <c r="H69" s="122">
        <f>IF([1]tmpTJ1!F22="","",[1]tmpTJ1!F22)</f>
        <v>39</v>
      </c>
      <c r="I69" s="123">
        <f>IF(H69="","",(H69/E69)*100)</f>
        <v>3.9836567926455571</v>
      </c>
      <c r="J69" s="124">
        <f>IF([1]tmpTJ1!I22="","",[1]tmpTJ1!I22)</f>
        <v>89</v>
      </c>
      <c r="K69" s="125">
        <f t="shared" si="12"/>
        <v>9.0909090909090917</v>
      </c>
      <c r="L69" s="122">
        <f>IF([1]tmpTJ1!L22="","",[1]tmpTJ1!L22)</f>
        <v>155</v>
      </c>
      <c r="M69" s="123">
        <f t="shared" si="13"/>
        <v>15.832482124616956</v>
      </c>
      <c r="N69" s="124">
        <f>IF([1]tmpTJ1!O22="","",[1]tmpTJ1!O22)</f>
        <v>200</v>
      </c>
      <c r="O69" s="125">
        <f t="shared" si="14"/>
        <v>20.429009193054139</v>
      </c>
      <c r="P69" s="122">
        <f>IF([1]tmpTJ1!R22="","",[1]tmpTJ1!R22)</f>
        <v>238</v>
      </c>
      <c r="Q69" s="123">
        <f t="shared" si="4"/>
        <v>24.310520939734424</v>
      </c>
      <c r="R69" s="124">
        <f>IF([1]tmpTJ1!U22="","",[1]tmpTJ1!U22)</f>
        <v>266</v>
      </c>
      <c r="S69" s="125">
        <f t="shared" si="15"/>
        <v>27.170582226762001</v>
      </c>
      <c r="T69" s="122">
        <f>IF([1]tmpTJ1!X22="","",[1]tmpTJ1!X22)</f>
        <v>295</v>
      </c>
      <c r="U69" s="123">
        <f t="shared" si="16"/>
        <v>30.132788559754854</v>
      </c>
      <c r="V69" s="124">
        <f>IF([1]tmpTJ1!AA22="","",[1]tmpTJ1!AA22)</f>
        <v>312</v>
      </c>
      <c r="W69" s="126">
        <f t="shared" si="17"/>
        <v>31.869254341164456</v>
      </c>
      <c r="X69" s="122">
        <f>IF([1]tmpTJ1!AD22="","",[1]tmpTJ1!AD22)</f>
        <v>330</v>
      </c>
      <c r="Y69" s="127">
        <f t="shared" si="18"/>
        <v>33.707865168539328</v>
      </c>
      <c r="Z69" s="124">
        <f>IF([1]tmpTJ1!AG22="","",[1]tmpTJ1!AG22)</f>
        <v>352</v>
      </c>
      <c r="AA69" s="126">
        <f t="shared" si="19"/>
        <v>35.955056179775283</v>
      </c>
      <c r="AB69" s="122">
        <f>IF([1]tmpTJ1!AJ22="","",[1]tmpTJ1!AJ22)</f>
        <v>363</v>
      </c>
      <c r="AC69" s="127">
        <f t="shared" si="10"/>
        <v>37.078651685393261</v>
      </c>
      <c r="AD69" s="124">
        <f>IF([1]tmpTJ1!AM22="","",[1]tmpTJ1!AM22)</f>
        <v>368</v>
      </c>
      <c r="AE69" s="128">
        <f>IF(AND(AD69&lt;&gt;0,AD69&lt;&gt;""),(AD69/E69)*100,"")</f>
        <v>37.58937691521961</v>
      </c>
      <c r="AF69" s="129">
        <f>IF(OR(AD69="",[1]tmpTJ1!AO22=""),"",[1]tmpTJ1!AO22)</f>
        <v>5</v>
      </c>
      <c r="AG69" s="130">
        <f>IF(AD69="","",[1]tmpTJ1!AQ22)</f>
        <v>120</v>
      </c>
      <c r="AH69" s="120">
        <f>IF(AD69&lt;&gt;"",AD69+[1]tmpTJ1!AO22+AG69,"")</f>
        <v>493</v>
      </c>
      <c r="AI69" s="131">
        <f>IF((AH69&lt;&gt;""),(AH69/E69)*100,"")</f>
        <v>50.35750766087844</v>
      </c>
    </row>
    <row r="70" spans="3:35" ht="21" customHeight="1" x14ac:dyDescent="0.6">
      <c r="C70" s="132"/>
      <c r="D70" s="133"/>
      <c r="E70" s="134">
        <f>IF([1]tmpTJ1!D22="","",[1]tmpTJ1!D22)</f>
        <v>1095</v>
      </c>
      <c r="F70" s="135"/>
      <c r="G70" s="136" t="str">
        <f t="shared" si="11"/>
        <v/>
      </c>
      <c r="H70" s="137">
        <f>IF([1]tmpTJ1!G22="","",[1]tmpTJ1!G22)</f>
        <v>23</v>
      </c>
      <c r="I70" s="138">
        <f>IF(H70="","",(H70/E70)*100)</f>
        <v>2.1004566210045663</v>
      </c>
      <c r="J70" s="139">
        <f>IF([1]tmpTJ1!J22="","",[1]tmpTJ1!J22)</f>
        <v>82</v>
      </c>
      <c r="K70" s="140">
        <f t="shared" si="12"/>
        <v>7.4885844748858439</v>
      </c>
      <c r="L70" s="137">
        <f>IF([1]tmpTJ1!M22="","",[1]tmpTJ1!M22)</f>
        <v>145</v>
      </c>
      <c r="M70" s="138">
        <f t="shared" si="13"/>
        <v>13.24200913242009</v>
      </c>
      <c r="N70" s="139">
        <f>IF([1]tmpTJ1!P22="","",[1]tmpTJ1!P22)</f>
        <v>190</v>
      </c>
      <c r="O70" s="140">
        <f t="shared" si="14"/>
        <v>17.351598173515981</v>
      </c>
      <c r="P70" s="137">
        <f>IF([1]tmpTJ1!S22="","",[1]tmpTJ1!S22)</f>
        <v>228</v>
      </c>
      <c r="Q70" s="138">
        <f t="shared" si="4"/>
        <v>20.82191780821918</v>
      </c>
      <c r="R70" s="139">
        <f>IF([1]tmpTJ1!V22="","",[1]tmpTJ1!V22)</f>
        <v>265</v>
      </c>
      <c r="S70" s="140">
        <f t="shared" si="15"/>
        <v>24.200913242009133</v>
      </c>
      <c r="T70" s="137">
        <f>IF([1]tmpTJ1!Y22="","",[1]tmpTJ1!Y22)</f>
        <v>299</v>
      </c>
      <c r="U70" s="138">
        <f t="shared" si="16"/>
        <v>27.30593607305936</v>
      </c>
      <c r="V70" s="139">
        <f>IF([1]tmpTJ1!AB22="","",[1]tmpTJ1!AB22)</f>
        <v>321</v>
      </c>
      <c r="W70" s="141">
        <f t="shared" si="17"/>
        <v>29.315068493150687</v>
      </c>
      <c r="X70" s="137">
        <f>IF([1]tmpTJ1!AE22="","",[1]tmpTJ1!AE22)</f>
        <v>344</v>
      </c>
      <c r="Y70" s="142">
        <f t="shared" si="18"/>
        <v>31.415525114155251</v>
      </c>
      <c r="Z70" s="139">
        <f>IF([1]tmpTJ1!AH22="","",[1]tmpTJ1!AH22)</f>
        <v>367</v>
      </c>
      <c r="AA70" s="141">
        <f t="shared" si="19"/>
        <v>33.515981735159819</v>
      </c>
      <c r="AB70" s="137">
        <f>IF([1]tmpTJ1!AK22="","",[1]tmpTJ1!AK22)</f>
        <v>383</v>
      </c>
      <c r="AC70" s="142">
        <f t="shared" si="10"/>
        <v>34.977168949771695</v>
      </c>
      <c r="AD70" s="139">
        <f>IF([1]tmpTJ1!AN22="","",[1]tmpTJ1!AN22)</f>
        <v>390</v>
      </c>
      <c r="AE70" s="143">
        <f>IF(AND(AC70&lt;&gt;0,AD70&lt;&gt;""),(AD70/E70)*100,"")</f>
        <v>35.61643835616438</v>
      </c>
      <c r="AF70" s="144">
        <f>IF(OR(AD70="",[1]tmpTJ1!AP22=""),"",[1]tmpTJ1!AP22)</f>
        <v>1</v>
      </c>
      <c r="AG70" s="145">
        <f>IF(AD70="","",[1]tmpTJ1!AR22)</f>
        <v>173</v>
      </c>
      <c r="AH70" s="135">
        <f>IF(AD70&lt;&gt;"",AD70+[1]tmpTJ1!AP22+AG70,"")</f>
        <v>564</v>
      </c>
      <c r="AI70" s="146">
        <f>IF((AH70&lt;&gt;""),(AH70/E70)*100,"")</f>
        <v>51.506849315068493</v>
      </c>
    </row>
    <row r="71" spans="3:35" ht="21" customHeight="1" x14ac:dyDescent="0.6">
      <c r="C71" s="147"/>
      <c r="D71" s="148"/>
      <c r="E71" s="149">
        <f>IF(AND(E69&lt;&gt;"",E70&lt;&gt;""),E69+E70,"")</f>
        <v>2074</v>
      </c>
      <c r="F71" s="150" t="str">
        <f>IF(AND(F69&lt;&gt;"",F70&lt;&gt;""),F69+F70,"")</f>
        <v/>
      </c>
      <c r="G71" s="151" t="str">
        <f t="shared" si="11"/>
        <v/>
      </c>
      <c r="H71" s="152">
        <f>IF(AND(H69&lt;&gt;"",H70&lt;&gt;""),H69+H70,"")</f>
        <v>62</v>
      </c>
      <c r="I71" s="153">
        <f>IF(AND(H71&lt;&gt;0,H71&lt;&gt;""),(H71/E71)*100,"")</f>
        <v>2.9893924783027965</v>
      </c>
      <c r="J71" s="154">
        <f>IF(AND(J69&lt;&gt;"",J70&lt;&gt;""),J69+J70,"")</f>
        <v>171</v>
      </c>
      <c r="K71" s="155">
        <f t="shared" si="12"/>
        <v>8.2449373191899706</v>
      </c>
      <c r="L71" s="152">
        <f>IF(AND(L69&lt;&gt;"",L70&lt;&gt;""),L69+L70,"")</f>
        <v>300</v>
      </c>
      <c r="M71" s="153">
        <f t="shared" si="13"/>
        <v>14.464802314368368</v>
      </c>
      <c r="N71" s="154">
        <f>IF(AND(N69&lt;&gt;"",N70&lt;&gt;""),N69+N70,"")</f>
        <v>390</v>
      </c>
      <c r="O71" s="155">
        <f t="shared" si="14"/>
        <v>18.804243008678881</v>
      </c>
      <c r="P71" s="152">
        <f>IF(AND(P69&lt;&gt;"",P70&lt;&gt;""),P69+P70,"")</f>
        <v>466</v>
      </c>
      <c r="Q71" s="153">
        <f t="shared" si="4"/>
        <v>22.468659594985535</v>
      </c>
      <c r="R71" s="154">
        <f>IF(AND(R69&lt;&gt;"",R70&lt;&gt;""),R69+R70,"")</f>
        <v>531</v>
      </c>
      <c r="S71" s="155">
        <f t="shared" si="15"/>
        <v>25.602700096432013</v>
      </c>
      <c r="T71" s="152">
        <f>IF(AND(T69&lt;&gt;"",T70&lt;&gt;""),T69+T70,"")</f>
        <v>594</v>
      </c>
      <c r="U71" s="153">
        <f t="shared" si="16"/>
        <v>28.640308582449375</v>
      </c>
      <c r="V71" s="154">
        <f>IF(AND(V69&lt;&gt;"",V70&lt;&gt;""),V69+V70,"")</f>
        <v>633</v>
      </c>
      <c r="W71" s="156">
        <f t="shared" si="17"/>
        <v>30.520732883317258</v>
      </c>
      <c r="X71" s="152">
        <f>IF(AND(X69&lt;&gt;"",X70&lt;&gt;""),X69+X70,"")</f>
        <v>674</v>
      </c>
      <c r="Y71" s="157">
        <f t="shared" si="18"/>
        <v>32.497589199614275</v>
      </c>
      <c r="Z71" s="154">
        <f>IF(AND(Z69&lt;&gt;"",Z70&lt;&gt;""),Z69+Z70,"")</f>
        <v>719</v>
      </c>
      <c r="AA71" s="156">
        <f t="shared" si="19"/>
        <v>34.667309546769523</v>
      </c>
      <c r="AB71" s="152">
        <f>IF(AND(AB69&lt;&gt;"",AB70&lt;&gt;""),AB69+AB70,"")</f>
        <v>746</v>
      </c>
      <c r="AC71" s="157">
        <f t="shared" si="10"/>
        <v>35.969141755062687</v>
      </c>
      <c r="AD71" s="154">
        <f>IF(AND(AD69&lt;&gt;"",AD70&lt;&gt;""),AD69+AD70,"")</f>
        <v>758</v>
      </c>
      <c r="AE71" s="158">
        <f>IF(AND(AC71&lt;&gt;0,AD71&lt;&gt;""),(AD71/E71)*100,"")</f>
        <v>36.547733847637417</v>
      </c>
      <c r="AF71" s="159">
        <f>IF(AND(AF69&lt;&gt;"",AF70&lt;&gt;""),AF69+AF70,"")</f>
        <v>6</v>
      </c>
      <c r="AG71" s="160">
        <f>IF(AND(AG69&lt;&gt;"",AG70&lt;&gt;""),AG69+AG70,"")</f>
        <v>293</v>
      </c>
      <c r="AH71" s="152">
        <f>IF(AND(AH69&lt;&gt;"",AH70&lt;&gt;""),AH69+AH70,"")</f>
        <v>1057</v>
      </c>
      <c r="AI71" s="161">
        <f>IF(AH71&lt;&gt;"",(AH71/E71)*100,"")</f>
        <v>50.964320154291222</v>
      </c>
    </row>
    <row r="72" spans="3:35" ht="21" customHeight="1" x14ac:dyDescent="0.6">
      <c r="C72" s="89">
        <f>IF([1]tmpTJ1!A23="","",[1]tmpTJ1!A23)</f>
        <v>22</v>
      </c>
      <c r="D72" s="90" t="str">
        <f>IF([1]tmpTJ1!B23="","",[1]tmpTJ1!B23)</f>
        <v>須田保育所遊戯室</v>
      </c>
      <c r="E72" s="162">
        <f>IF([1]tmpTJ1!C23="","",[1]tmpTJ1!C23)</f>
        <v>921</v>
      </c>
      <c r="F72" s="163"/>
      <c r="G72" s="164" t="str">
        <f t="shared" si="11"/>
        <v/>
      </c>
      <c r="H72" s="165">
        <f>IF([1]tmpTJ1!F23="","",[1]tmpTJ1!F23)</f>
        <v>46</v>
      </c>
      <c r="I72" s="166">
        <f>IF(H72="","",(H72/E72)*100)</f>
        <v>4.9945711183496204</v>
      </c>
      <c r="J72" s="167">
        <f>IF([1]tmpTJ1!I23="","",[1]tmpTJ1!I23)</f>
        <v>86</v>
      </c>
      <c r="K72" s="168">
        <f t="shared" si="12"/>
        <v>9.3376764386536379</v>
      </c>
      <c r="L72" s="165">
        <f>IF([1]tmpTJ1!L23="","",[1]tmpTJ1!L23)</f>
        <v>136</v>
      </c>
      <c r="M72" s="166">
        <f t="shared" si="13"/>
        <v>14.76655808903366</v>
      </c>
      <c r="N72" s="167">
        <f>IF([1]tmpTJ1!O23="","",[1]tmpTJ1!O23)</f>
        <v>174</v>
      </c>
      <c r="O72" s="168">
        <f t="shared" si="14"/>
        <v>18.892508143322477</v>
      </c>
      <c r="P72" s="165">
        <f>IF([1]tmpTJ1!R23="","",[1]tmpTJ1!R23)</f>
        <v>195</v>
      </c>
      <c r="Q72" s="166">
        <f t="shared" si="4"/>
        <v>21.172638436482085</v>
      </c>
      <c r="R72" s="167">
        <f>IF([1]tmpTJ1!U23="","",[1]tmpTJ1!U23)</f>
        <v>218</v>
      </c>
      <c r="S72" s="168">
        <f t="shared" si="15"/>
        <v>23.669923995656895</v>
      </c>
      <c r="T72" s="165">
        <f>IF([1]tmpTJ1!X23="","",[1]tmpTJ1!X23)</f>
        <v>242</v>
      </c>
      <c r="U72" s="166">
        <f t="shared" si="16"/>
        <v>26.275787187839306</v>
      </c>
      <c r="V72" s="167">
        <f>IF([1]tmpTJ1!AA23="","",[1]tmpTJ1!AA23)</f>
        <v>259</v>
      </c>
      <c r="W72" s="169">
        <f t="shared" si="17"/>
        <v>28.121606948968513</v>
      </c>
      <c r="X72" s="165">
        <f>IF([1]tmpTJ1!AD23="","",[1]tmpTJ1!AD23)</f>
        <v>276</v>
      </c>
      <c r="Y72" s="170">
        <f t="shared" si="18"/>
        <v>29.967426710097723</v>
      </c>
      <c r="Z72" s="167">
        <f>IF([1]tmpTJ1!AG23="","",[1]tmpTJ1!AG23)</f>
        <v>292</v>
      </c>
      <c r="AA72" s="169">
        <f t="shared" si="19"/>
        <v>31.704668838219323</v>
      </c>
      <c r="AB72" s="165">
        <f>IF([1]tmpTJ1!AJ23="","",[1]tmpTJ1!AJ23)</f>
        <v>300</v>
      </c>
      <c r="AC72" s="170">
        <f t="shared" si="10"/>
        <v>32.573289902280131</v>
      </c>
      <c r="AD72" s="167">
        <f>IF([1]tmpTJ1!AM23="","",[1]tmpTJ1!AM23)</f>
        <v>306</v>
      </c>
      <c r="AE72" s="171">
        <f>IF(AND(AD72&lt;&gt;0,AD72&lt;&gt;""),(AD72/E72)*100,"")</f>
        <v>33.22475570032573</v>
      </c>
      <c r="AF72" s="172">
        <f>IF(OR(AD72="",[1]tmpTJ1!AO23=""),"",[1]tmpTJ1!AO23)</f>
        <v>1</v>
      </c>
      <c r="AG72" s="173">
        <f>IF(AD72="","",[1]tmpTJ1!AQ23)</f>
        <v>131</v>
      </c>
      <c r="AH72" s="163">
        <f>IF(AD72&lt;&gt;"",AD72+[1]tmpTJ1!AO23+AG72,"")</f>
        <v>438</v>
      </c>
      <c r="AI72" s="174">
        <f>IF((AH72&lt;&gt;""),(AH72/E72)*100,"")</f>
        <v>47.557003257328986</v>
      </c>
    </row>
    <row r="73" spans="3:35" ht="21" customHeight="1" x14ac:dyDescent="0.6">
      <c r="C73" s="89"/>
      <c r="D73" s="90"/>
      <c r="E73" s="91">
        <f>IF([1]tmpTJ1!D23="","",[1]tmpTJ1!D23)</f>
        <v>904</v>
      </c>
      <c r="F73" s="92"/>
      <c r="G73" s="93" t="str">
        <f t="shared" si="11"/>
        <v/>
      </c>
      <c r="H73" s="94">
        <f>IF([1]tmpTJ1!G23="","",[1]tmpTJ1!G23)</f>
        <v>29</v>
      </c>
      <c r="I73" s="95">
        <f>IF(H73="","",(H73/E73)*100)</f>
        <v>3.2079646017699117</v>
      </c>
      <c r="J73" s="96">
        <f>IF([1]tmpTJ1!J23="","",[1]tmpTJ1!J23)</f>
        <v>81</v>
      </c>
      <c r="K73" s="97">
        <f t="shared" si="12"/>
        <v>8.9601769911504423</v>
      </c>
      <c r="L73" s="94">
        <f>IF([1]tmpTJ1!M23="","",[1]tmpTJ1!M23)</f>
        <v>130</v>
      </c>
      <c r="M73" s="95">
        <f t="shared" si="13"/>
        <v>14.380530973451327</v>
      </c>
      <c r="N73" s="96">
        <f>IF([1]tmpTJ1!P23="","",[1]tmpTJ1!P23)</f>
        <v>168</v>
      </c>
      <c r="O73" s="97">
        <f t="shared" si="14"/>
        <v>18.584070796460178</v>
      </c>
      <c r="P73" s="94">
        <f>IF([1]tmpTJ1!S23="","",[1]tmpTJ1!S23)</f>
        <v>193</v>
      </c>
      <c r="Q73" s="95">
        <f t="shared" ref="Q73:Q107" si="20">IF(AND(O73&lt;&gt;0,P73&lt;&gt;""),(P73/E73)*100,"")</f>
        <v>21.349557522123895</v>
      </c>
      <c r="R73" s="96">
        <f>IF([1]tmpTJ1!V23="","",[1]tmpTJ1!V23)</f>
        <v>219</v>
      </c>
      <c r="S73" s="97">
        <f t="shared" si="15"/>
        <v>24.225663716814157</v>
      </c>
      <c r="T73" s="94">
        <f>IF([1]tmpTJ1!Y23="","",[1]tmpTJ1!Y23)</f>
        <v>245</v>
      </c>
      <c r="U73" s="95">
        <f t="shared" si="16"/>
        <v>27.101769911504427</v>
      </c>
      <c r="V73" s="96">
        <f>IF([1]tmpTJ1!AB23="","",[1]tmpTJ1!AB23)</f>
        <v>256</v>
      </c>
      <c r="W73" s="98">
        <f t="shared" si="17"/>
        <v>28.318584070796462</v>
      </c>
      <c r="X73" s="94">
        <f>IF([1]tmpTJ1!AE23="","",[1]tmpTJ1!AE23)</f>
        <v>274</v>
      </c>
      <c r="Y73" s="99">
        <f t="shared" si="18"/>
        <v>30.309734513274339</v>
      </c>
      <c r="Z73" s="96">
        <f>IF([1]tmpTJ1!AH23="","",[1]tmpTJ1!AH23)</f>
        <v>289</v>
      </c>
      <c r="AA73" s="98">
        <f t="shared" si="19"/>
        <v>31.96902654867257</v>
      </c>
      <c r="AB73" s="94">
        <f>IF([1]tmpTJ1!AK23="","",[1]tmpTJ1!AK23)</f>
        <v>295</v>
      </c>
      <c r="AC73" s="99">
        <f t="shared" ref="AC73:AC107" si="21">IF(AND(AA73&lt;&gt;0,AB73&lt;&gt;""),(AB73/E73)*100,"")</f>
        <v>32.632743362831853</v>
      </c>
      <c r="AD73" s="96">
        <f>IF([1]tmpTJ1!AN23="","",[1]tmpTJ1!AN23)</f>
        <v>301</v>
      </c>
      <c r="AE73" s="100">
        <f>IF(AND(AC73&lt;&gt;0,AD73&lt;&gt;""),(AD73/E73)*100,"")</f>
        <v>33.296460176991147</v>
      </c>
      <c r="AF73" s="101">
        <f>IF(OR(AD73="",[1]tmpTJ1!AP23=""),"",[1]tmpTJ1!AP23)</f>
        <v>5</v>
      </c>
      <c r="AG73" s="102">
        <f>IF(AD73="","",[1]tmpTJ1!AR23)</f>
        <v>172</v>
      </c>
      <c r="AH73" s="92">
        <f>IF(AD73&lt;&gt;"",AD73+[1]tmpTJ1!AP23+AG73,"")</f>
        <v>478</v>
      </c>
      <c r="AI73" s="103">
        <f>IF((AH73&lt;&gt;""),(AH73/E73)*100,"")</f>
        <v>52.876106194690266</v>
      </c>
    </row>
    <row r="74" spans="3:35" ht="21" customHeight="1" x14ac:dyDescent="0.6">
      <c r="C74" s="89"/>
      <c r="D74" s="90"/>
      <c r="E74" s="191">
        <f>IF(AND(E72&lt;&gt;"",E73&lt;&gt;""),E72+E73,"")</f>
        <v>1825</v>
      </c>
      <c r="F74" s="192" t="str">
        <f>IF(AND(F72&lt;&gt;"",F73&lt;&gt;""),F72+F73,"")</f>
        <v/>
      </c>
      <c r="G74" s="193" t="str">
        <f t="shared" si="11"/>
        <v/>
      </c>
      <c r="H74" s="194">
        <f>IF(AND(H72&lt;&gt;"",H73&lt;&gt;""),H72+H73,"")</f>
        <v>75</v>
      </c>
      <c r="I74" s="195">
        <f>IF(AND(H74&lt;&gt;0,H74&lt;&gt;""),(H74/E74)*100,"")</f>
        <v>4.10958904109589</v>
      </c>
      <c r="J74" s="196">
        <f>IF(AND(J72&lt;&gt;"",J73&lt;&gt;""),J72+J73,"")</f>
        <v>167</v>
      </c>
      <c r="K74" s="197">
        <f t="shared" si="12"/>
        <v>9.1506849315068486</v>
      </c>
      <c r="L74" s="194">
        <f>IF(AND(L72&lt;&gt;"",L73&lt;&gt;""),L72+L73,"")</f>
        <v>266</v>
      </c>
      <c r="M74" s="195">
        <f t="shared" si="13"/>
        <v>14.575342465753424</v>
      </c>
      <c r="N74" s="196">
        <f>IF(AND(N72&lt;&gt;"",N73&lt;&gt;""),N72+N73,"")</f>
        <v>342</v>
      </c>
      <c r="O74" s="197">
        <f t="shared" si="14"/>
        <v>18.739726027397261</v>
      </c>
      <c r="P74" s="194">
        <f>IF(AND(P72&lt;&gt;"",P73&lt;&gt;""),P72+P73,"")</f>
        <v>388</v>
      </c>
      <c r="Q74" s="195">
        <f t="shared" si="20"/>
        <v>21.260273972602739</v>
      </c>
      <c r="R74" s="196">
        <f>IF(AND(R72&lt;&gt;"",R73&lt;&gt;""),R72+R73,"")</f>
        <v>437</v>
      </c>
      <c r="S74" s="197">
        <f t="shared" si="15"/>
        <v>23.945205479452056</v>
      </c>
      <c r="T74" s="194">
        <f>IF(AND(T72&lt;&gt;"",T73&lt;&gt;""),T72+T73,"")</f>
        <v>487</v>
      </c>
      <c r="U74" s="195">
        <f t="shared" si="16"/>
        <v>26.684931506849313</v>
      </c>
      <c r="V74" s="196">
        <f>IF(AND(V72&lt;&gt;"",V73&lt;&gt;""),V72+V73,"")</f>
        <v>515</v>
      </c>
      <c r="W74" s="198">
        <f t="shared" si="17"/>
        <v>28.219178082191782</v>
      </c>
      <c r="X74" s="194">
        <f>IF(AND(X72&lt;&gt;"",X73&lt;&gt;""),X72+X73,"")</f>
        <v>550</v>
      </c>
      <c r="Y74" s="199">
        <f t="shared" si="18"/>
        <v>30.136986301369863</v>
      </c>
      <c r="Z74" s="196">
        <f>IF(AND(Z72&lt;&gt;"",Z73&lt;&gt;""),Z72+Z73,"")</f>
        <v>581</v>
      </c>
      <c r="AA74" s="198">
        <f t="shared" si="19"/>
        <v>31.835616438356162</v>
      </c>
      <c r="AB74" s="194">
        <f>IF(AND(AB72&lt;&gt;"",AB73&lt;&gt;""),AB72+AB73,"")</f>
        <v>595</v>
      </c>
      <c r="AC74" s="199">
        <f t="shared" si="21"/>
        <v>32.602739726027394</v>
      </c>
      <c r="AD74" s="196">
        <f>IF(AND(AD72&lt;&gt;"",AD73&lt;&gt;""),AD72+AD73,"")</f>
        <v>607</v>
      </c>
      <c r="AE74" s="200">
        <f>IF(AND(AC74&lt;&gt;0,AD74&lt;&gt;""),(AD74/E74)*100,"")</f>
        <v>33.260273972602739</v>
      </c>
      <c r="AF74" s="201">
        <f>IF(AND(AF72&lt;&gt;"",AF73&lt;&gt;""),AF72+AF73,"")</f>
        <v>6</v>
      </c>
      <c r="AG74" s="202">
        <f>IF(AND(AG72&lt;&gt;"",AG73&lt;&gt;""),AG72+AG73,"")</f>
        <v>303</v>
      </c>
      <c r="AH74" s="194">
        <f>IF(AND(AH72&lt;&gt;"",AH73&lt;&gt;""),AH72+AH73,"")</f>
        <v>916</v>
      </c>
      <c r="AI74" s="203">
        <f>IF(AH74&lt;&gt;"",(AH74/E74)*100,"")</f>
        <v>50.19178082191781</v>
      </c>
    </row>
    <row r="75" spans="3:35" ht="21" customHeight="1" x14ac:dyDescent="0.6">
      <c r="C75" s="117">
        <f>IF([1]tmpTJ1!A24="","",[1]tmpTJ1!A24)</f>
        <v>23</v>
      </c>
      <c r="D75" s="118" t="str">
        <f>IF([1]tmpTJ1!B24="","",[1]tmpTJ1!B24)</f>
        <v>詫間町大浜老人いこいの家</v>
      </c>
      <c r="E75" s="119">
        <f>IF([1]tmpTJ1!C24="","",[1]tmpTJ1!C24)</f>
        <v>555</v>
      </c>
      <c r="F75" s="120"/>
      <c r="G75" s="121" t="str">
        <f t="shared" si="11"/>
        <v/>
      </c>
      <c r="H75" s="122">
        <f>IF([1]tmpTJ1!F24="","",[1]tmpTJ1!F24)</f>
        <v>34</v>
      </c>
      <c r="I75" s="123">
        <f>IF(H75="","",(H75/E75)*100)</f>
        <v>6.1261261261261257</v>
      </c>
      <c r="J75" s="124">
        <f>IF([1]tmpTJ1!I24="","",[1]tmpTJ1!I24)</f>
        <v>71</v>
      </c>
      <c r="K75" s="125">
        <f t="shared" si="12"/>
        <v>12.792792792792792</v>
      </c>
      <c r="L75" s="122">
        <f>IF([1]tmpTJ1!L24="","",[1]tmpTJ1!L24)</f>
        <v>99</v>
      </c>
      <c r="M75" s="123">
        <f t="shared" si="13"/>
        <v>17.837837837837839</v>
      </c>
      <c r="N75" s="124">
        <f>IF([1]tmpTJ1!O24="","",[1]tmpTJ1!O24)</f>
        <v>124</v>
      </c>
      <c r="O75" s="125">
        <f t="shared" si="14"/>
        <v>22.342342342342342</v>
      </c>
      <c r="P75" s="122">
        <f>IF([1]tmpTJ1!R24="","",[1]tmpTJ1!R24)</f>
        <v>137</v>
      </c>
      <c r="Q75" s="123">
        <f t="shared" si="20"/>
        <v>24.684684684684687</v>
      </c>
      <c r="R75" s="124">
        <f>IF([1]tmpTJ1!U24="","",[1]tmpTJ1!U24)</f>
        <v>149</v>
      </c>
      <c r="S75" s="125">
        <f t="shared" si="15"/>
        <v>26.846846846846844</v>
      </c>
      <c r="T75" s="122">
        <f>IF([1]tmpTJ1!X24="","",[1]tmpTJ1!X24)</f>
        <v>160</v>
      </c>
      <c r="U75" s="123">
        <f t="shared" si="16"/>
        <v>28.828828828828829</v>
      </c>
      <c r="V75" s="124">
        <f>IF([1]tmpTJ1!AA24="","",[1]tmpTJ1!AA24)</f>
        <v>175</v>
      </c>
      <c r="W75" s="126">
        <f t="shared" si="17"/>
        <v>31.531531531531531</v>
      </c>
      <c r="X75" s="122">
        <f>IF([1]tmpTJ1!AD24="","",[1]tmpTJ1!AD24)</f>
        <v>184</v>
      </c>
      <c r="Y75" s="127">
        <f t="shared" si="18"/>
        <v>33.153153153153156</v>
      </c>
      <c r="Z75" s="124">
        <f>IF([1]tmpTJ1!AG24="","",[1]tmpTJ1!AG24)</f>
        <v>197</v>
      </c>
      <c r="AA75" s="126">
        <f t="shared" si="19"/>
        <v>35.495495495495497</v>
      </c>
      <c r="AB75" s="122">
        <f>IF([1]tmpTJ1!AJ24="","",[1]tmpTJ1!AJ24)</f>
        <v>202</v>
      </c>
      <c r="AC75" s="127">
        <f t="shared" si="21"/>
        <v>36.396396396396398</v>
      </c>
      <c r="AD75" s="124">
        <f>IF([1]tmpTJ1!AM24="","",[1]tmpTJ1!AM24)</f>
        <v>206</v>
      </c>
      <c r="AE75" s="128">
        <f>IF(AND(AD75&lt;&gt;0,AD75&lt;&gt;""),(AD75/E75)*100,"")</f>
        <v>37.117117117117118</v>
      </c>
      <c r="AF75" s="129">
        <f>IF(OR(AD75="",[1]tmpTJ1!AO24=""),"",[1]tmpTJ1!AO24)</f>
        <v>3</v>
      </c>
      <c r="AG75" s="130">
        <f>IF(AD75="","",[1]tmpTJ1!AQ24)</f>
        <v>69</v>
      </c>
      <c r="AH75" s="120">
        <f>IF(AD75&lt;&gt;"",AD75+[1]tmpTJ1!AO24+AG75,"")</f>
        <v>278</v>
      </c>
      <c r="AI75" s="131">
        <f>IF((AH75&lt;&gt;""),(AH75/E75)*100,"")</f>
        <v>50.090090090090087</v>
      </c>
    </row>
    <row r="76" spans="3:35" ht="21" customHeight="1" x14ac:dyDescent="0.6">
      <c r="C76" s="132"/>
      <c r="D76" s="133"/>
      <c r="E76" s="134">
        <f>IF([1]tmpTJ1!D24="","",[1]tmpTJ1!D24)</f>
        <v>632</v>
      </c>
      <c r="F76" s="135"/>
      <c r="G76" s="136" t="str">
        <f t="shared" si="11"/>
        <v/>
      </c>
      <c r="H76" s="137">
        <f>IF([1]tmpTJ1!G24="","",[1]tmpTJ1!G24)</f>
        <v>35</v>
      </c>
      <c r="I76" s="138">
        <f>IF(H76="","",(H76/E76)*100)</f>
        <v>5.5379746835443031</v>
      </c>
      <c r="J76" s="139">
        <f>IF([1]tmpTJ1!J24="","",[1]tmpTJ1!J24)</f>
        <v>71</v>
      </c>
      <c r="K76" s="140">
        <f t="shared" si="12"/>
        <v>11.234177215189874</v>
      </c>
      <c r="L76" s="137">
        <f>IF([1]tmpTJ1!M24="","",[1]tmpTJ1!M24)</f>
        <v>111</v>
      </c>
      <c r="M76" s="138">
        <f t="shared" si="13"/>
        <v>17.563291139240505</v>
      </c>
      <c r="N76" s="139">
        <f>IF([1]tmpTJ1!P24="","",[1]tmpTJ1!P24)</f>
        <v>139</v>
      </c>
      <c r="O76" s="140">
        <f t="shared" si="14"/>
        <v>21.99367088607595</v>
      </c>
      <c r="P76" s="137">
        <f>IF([1]tmpTJ1!S24="","",[1]tmpTJ1!S24)</f>
        <v>152</v>
      </c>
      <c r="Q76" s="138">
        <f t="shared" si="20"/>
        <v>24.050632911392405</v>
      </c>
      <c r="R76" s="139">
        <f>IF([1]tmpTJ1!V24="","",[1]tmpTJ1!V24)</f>
        <v>171</v>
      </c>
      <c r="S76" s="140">
        <f t="shared" si="15"/>
        <v>27.056962025316455</v>
      </c>
      <c r="T76" s="137">
        <f>IF([1]tmpTJ1!Y24="","",[1]tmpTJ1!Y24)</f>
        <v>187</v>
      </c>
      <c r="U76" s="138">
        <f t="shared" si="16"/>
        <v>29.588607594936711</v>
      </c>
      <c r="V76" s="139">
        <f>IF([1]tmpTJ1!AB24="","",[1]tmpTJ1!AB24)</f>
        <v>200</v>
      </c>
      <c r="W76" s="141">
        <f t="shared" si="17"/>
        <v>31.645569620253166</v>
      </c>
      <c r="X76" s="137">
        <f>IF([1]tmpTJ1!AE24="","",[1]tmpTJ1!AE24)</f>
        <v>211</v>
      </c>
      <c r="Y76" s="142">
        <f t="shared" si="18"/>
        <v>33.38607594936709</v>
      </c>
      <c r="Z76" s="139">
        <f>IF([1]tmpTJ1!AH24="","",[1]tmpTJ1!AH24)</f>
        <v>218</v>
      </c>
      <c r="AA76" s="141">
        <f t="shared" si="19"/>
        <v>34.493670886075947</v>
      </c>
      <c r="AB76" s="137">
        <f>IF([1]tmpTJ1!AK24="","",[1]tmpTJ1!AK24)</f>
        <v>222</v>
      </c>
      <c r="AC76" s="142">
        <f t="shared" si="21"/>
        <v>35.12658227848101</v>
      </c>
      <c r="AD76" s="139">
        <f>IF([1]tmpTJ1!AN24="","",[1]tmpTJ1!AN24)</f>
        <v>223</v>
      </c>
      <c r="AE76" s="143">
        <f>IF(AND(AC76&lt;&gt;0,AD76&lt;&gt;""),(AD76/E76)*100,"")</f>
        <v>35.284810126582279</v>
      </c>
      <c r="AF76" s="144">
        <f>IF(OR(AD76="",[1]tmpTJ1!AP24=""),"",[1]tmpTJ1!AP24)</f>
        <v>5</v>
      </c>
      <c r="AG76" s="145">
        <f>IF(AD76="","",[1]tmpTJ1!AR24)</f>
        <v>90</v>
      </c>
      <c r="AH76" s="135">
        <f>IF(AD76&lt;&gt;"",AD76+[1]tmpTJ1!AP24+AG76,"")</f>
        <v>318</v>
      </c>
      <c r="AI76" s="146">
        <f>IF((AH76&lt;&gt;""),(AH76/E76)*100,"")</f>
        <v>50.316455696202532</v>
      </c>
    </row>
    <row r="77" spans="3:35" ht="21" customHeight="1" x14ac:dyDescent="0.6">
      <c r="C77" s="132"/>
      <c r="D77" s="133"/>
      <c r="E77" s="149">
        <f>IF(AND(E75&lt;&gt;"",E76&lt;&gt;""),E75+E76,"")</f>
        <v>1187</v>
      </c>
      <c r="F77" s="150" t="str">
        <f>IF(AND(F75&lt;&gt;"",F76&lt;&gt;""),F75+F76,"")</f>
        <v/>
      </c>
      <c r="G77" s="151" t="str">
        <f t="shared" si="11"/>
        <v/>
      </c>
      <c r="H77" s="152">
        <f>IF(AND(H75&lt;&gt;"",H76&lt;&gt;""),H75+H76,"")</f>
        <v>69</v>
      </c>
      <c r="I77" s="153">
        <f>IF(AND(H77&lt;&gt;0,H77&lt;&gt;""),(H77/E77)*100,"")</f>
        <v>5.812973883740522</v>
      </c>
      <c r="J77" s="154">
        <f>IF(AND(J75&lt;&gt;"",J76&lt;&gt;""),J75+J76,"")</f>
        <v>142</v>
      </c>
      <c r="K77" s="155">
        <f t="shared" si="12"/>
        <v>11.962931760741364</v>
      </c>
      <c r="L77" s="152">
        <f>IF(AND(L75&lt;&gt;"",L76&lt;&gt;""),L75+L76,"")</f>
        <v>210</v>
      </c>
      <c r="M77" s="153">
        <f t="shared" si="13"/>
        <v>17.691659646166809</v>
      </c>
      <c r="N77" s="154">
        <f>IF(AND(N75&lt;&gt;"",N76&lt;&gt;""),N75+N76,"")</f>
        <v>263</v>
      </c>
      <c r="O77" s="155">
        <f t="shared" si="14"/>
        <v>22.15669755686605</v>
      </c>
      <c r="P77" s="152">
        <f>IF(AND(P75&lt;&gt;"",P76&lt;&gt;""),P75+P76,"")</f>
        <v>289</v>
      </c>
      <c r="Q77" s="153">
        <f t="shared" si="20"/>
        <v>24.34709351305813</v>
      </c>
      <c r="R77" s="154">
        <f>IF(AND(R75&lt;&gt;"",R76&lt;&gt;""),R75+R76,"")</f>
        <v>320</v>
      </c>
      <c r="S77" s="155">
        <f t="shared" si="15"/>
        <v>26.958719460825609</v>
      </c>
      <c r="T77" s="152">
        <f>IF(AND(T75&lt;&gt;"",T76&lt;&gt;""),T75+T76,"")</f>
        <v>347</v>
      </c>
      <c r="U77" s="153">
        <f t="shared" si="16"/>
        <v>29.233361415332769</v>
      </c>
      <c r="V77" s="154">
        <f>IF(AND(V75&lt;&gt;"",V76&lt;&gt;""),V75+V76,"")</f>
        <v>375</v>
      </c>
      <c r="W77" s="156">
        <f t="shared" si="17"/>
        <v>31.592249368155013</v>
      </c>
      <c r="X77" s="152">
        <f>IF(AND(X75&lt;&gt;"",X76&lt;&gt;""),X75+X76,"")</f>
        <v>395</v>
      </c>
      <c r="Y77" s="157">
        <f t="shared" si="18"/>
        <v>33.277169334456616</v>
      </c>
      <c r="Z77" s="154">
        <f>IF(AND(Z75&lt;&gt;"",Z76&lt;&gt;""),Z75+Z76,"")</f>
        <v>415</v>
      </c>
      <c r="AA77" s="156">
        <f t="shared" si="19"/>
        <v>34.962089300758215</v>
      </c>
      <c r="AB77" s="152">
        <f>IF(AND(AB75&lt;&gt;"",AB76&lt;&gt;""),AB75+AB76,"")</f>
        <v>424</v>
      </c>
      <c r="AC77" s="157">
        <f t="shared" si="21"/>
        <v>35.720303285593936</v>
      </c>
      <c r="AD77" s="154">
        <f>IF(AND(AD75&lt;&gt;"",AD76&lt;&gt;""),AD75+AD76,"")</f>
        <v>429</v>
      </c>
      <c r="AE77" s="158">
        <f>IF(AND(AC77&lt;&gt;0,AD77&lt;&gt;""),(AD77/E77)*100,"")</f>
        <v>36.141533277169337</v>
      </c>
      <c r="AF77" s="159">
        <f>IF(AND(AF75&lt;&gt;"",AF76&lt;&gt;""),AF75+AF76,"")</f>
        <v>8</v>
      </c>
      <c r="AG77" s="160">
        <f>IF(AND(AG75&lt;&gt;"",AG76&lt;&gt;""),AG75+AG76,"")</f>
        <v>159</v>
      </c>
      <c r="AH77" s="152">
        <f>IF(AND(AH75&lt;&gt;"",AH76&lt;&gt;""),AH75+AH76,"")</f>
        <v>596</v>
      </c>
      <c r="AI77" s="161">
        <f>IF(AH77&lt;&gt;"",(AH77/E77)*100,"")</f>
        <v>50.210614995787694</v>
      </c>
    </row>
    <row r="78" spans="3:35" ht="21" customHeight="1" x14ac:dyDescent="0.6">
      <c r="C78" s="217">
        <f>IF([1]tmpTJ1!A25="","",[1]tmpTJ1!A25)</f>
        <v>24</v>
      </c>
      <c r="D78" s="218" t="str">
        <f>IF([1]tmpTJ1!B25="","",[1]tmpTJ1!B25)</f>
        <v>生里会館</v>
      </c>
      <c r="E78" s="219">
        <f>IF([1]tmpTJ1!C25="","",[1]tmpTJ1!C25)</f>
        <v>292</v>
      </c>
      <c r="F78" s="220"/>
      <c r="G78" s="221" t="str">
        <f t="shared" si="11"/>
        <v/>
      </c>
      <c r="H78" s="222">
        <f>IF([1]tmpTJ1!F25="","",[1]tmpTJ1!F25)</f>
        <v>15</v>
      </c>
      <c r="I78" s="223">
        <f>IF(H78="","",(H78/E78)*100)</f>
        <v>5.1369863013698627</v>
      </c>
      <c r="J78" s="224">
        <f>IF([1]tmpTJ1!I25="","",[1]tmpTJ1!I25)</f>
        <v>42</v>
      </c>
      <c r="K78" s="225">
        <f t="shared" si="12"/>
        <v>14.383561643835616</v>
      </c>
      <c r="L78" s="222">
        <f>IF([1]tmpTJ1!L25="","",[1]tmpTJ1!L25)</f>
        <v>59</v>
      </c>
      <c r="M78" s="223">
        <f t="shared" si="13"/>
        <v>20.205479452054796</v>
      </c>
      <c r="N78" s="224">
        <f>IF([1]tmpTJ1!O25="","",[1]tmpTJ1!O25)</f>
        <v>72</v>
      </c>
      <c r="O78" s="225">
        <f t="shared" si="14"/>
        <v>24.657534246575342</v>
      </c>
      <c r="P78" s="222">
        <f>IF([1]tmpTJ1!R25="","",[1]tmpTJ1!R25)</f>
        <v>82</v>
      </c>
      <c r="Q78" s="223">
        <f t="shared" si="20"/>
        <v>28.082191780821919</v>
      </c>
      <c r="R78" s="224">
        <f>IF([1]tmpTJ1!U25="","",[1]tmpTJ1!U25)</f>
        <v>91</v>
      </c>
      <c r="S78" s="225">
        <f t="shared" si="15"/>
        <v>31.164383561643838</v>
      </c>
      <c r="T78" s="222">
        <f>IF([1]tmpTJ1!X25="","",[1]tmpTJ1!X25)</f>
        <v>97</v>
      </c>
      <c r="U78" s="223">
        <f t="shared" si="16"/>
        <v>33.219178082191782</v>
      </c>
      <c r="V78" s="224">
        <f>IF([1]tmpTJ1!AA25="","",[1]tmpTJ1!AA25)</f>
        <v>102</v>
      </c>
      <c r="W78" s="226">
        <f t="shared" si="17"/>
        <v>34.93150684931507</v>
      </c>
      <c r="X78" s="222">
        <f>IF([1]tmpTJ1!AD25="","",[1]tmpTJ1!AD25)</f>
        <v>104</v>
      </c>
      <c r="Y78" s="227">
        <f t="shared" si="18"/>
        <v>35.61643835616438</v>
      </c>
      <c r="Z78" s="224">
        <f>IF([1]tmpTJ1!AG25="","",[1]tmpTJ1!AG25)</f>
        <v>108</v>
      </c>
      <c r="AA78" s="226">
        <f t="shared" si="19"/>
        <v>36.986301369863014</v>
      </c>
      <c r="AB78" s="222">
        <f>IF([1]tmpTJ1!AJ25="","",[1]tmpTJ1!AJ25)</f>
        <v>111</v>
      </c>
      <c r="AC78" s="227">
        <f t="shared" si="21"/>
        <v>38.013698630136986</v>
      </c>
      <c r="AD78" s="224">
        <f>IF([1]tmpTJ1!AM25="","",[1]tmpTJ1!AM25)</f>
        <v>113</v>
      </c>
      <c r="AE78" s="228">
        <f>IF(AND(AD78&lt;&gt;0,AD78&lt;&gt;""),(AD78/E78)*100,"")</f>
        <v>38.698630136986303</v>
      </c>
      <c r="AF78" s="229">
        <f>IF(OR(AD78="",[1]tmpTJ1!AO25=""),"",[1]tmpTJ1!AO25)</f>
        <v>2</v>
      </c>
      <c r="AG78" s="230">
        <f>IF(AD78="","",[1]tmpTJ1!AQ25)</f>
        <v>41</v>
      </c>
      <c r="AH78" s="220">
        <f>IF(AD78&lt;&gt;"",AD78+[1]tmpTJ1!AO25+AG78,"")</f>
        <v>156</v>
      </c>
      <c r="AI78" s="231">
        <f>IF((AH78&lt;&gt;""),(AH78/E78)*100,"")</f>
        <v>53.424657534246577</v>
      </c>
    </row>
    <row r="79" spans="3:35" ht="21" customHeight="1" x14ac:dyDescent="0.6">
      <c r="C79" s="89"/>
      <c r="D79" s="90"/>
      <c r="E79" s="91">
        <f>IF([1]tmpTJ1!D25="","",[1]tmpTJ1!D25)</f>
        <v>300</v>
      </c>
      <c r="F79" s="92"/>
      <c r="G79" s="93" t="str">
        <f t="shared" si="11"/>
        <v/>
      </c>
      <c r="H79" s="94">
        <f>IF([1]tmpTJ1!G25="","",[1]tmpTJ1!G25)</f>
        <v>20</v>
      </c>
      <c r="I79" s="95">
        <f>IF(H79="","",(H79/E79)*100)</f>
        <v>6.666666666666667</v>
      </c>
      <c r="J79" s="96">
        <f>IF([1]tmpTJ1!J25="","",[1]tmpTJ1!J25)</f>
        <v>51</v>
      </c>
      <c r="K79" s="97">
        <f t="shared" si="12"/>
        <v>17</v>
      </c>
      <c r="L79" s="94">
        <f>IF([1]tmpTJ1!M25="","",[1]tmpTJ1!M25)</f>
        <v>66</v>
      </c>
      <c r="M79" s="95">
        <f t="shared" si="13"/>
        <v>22</v>
      </c>
      <c r="N79" s="96">
        <f>IF([1]tmpTJ1!P25="","",[1]tmpTJ1!P25)</f>
        <v>82</v>
      </c>
      <c r="O79" s="97">
        <f t="shared" si="14"/>
        <v>27.333333333333332</v>
      </c>
      <c r="P79" s="94">
        <f>IF([1]tmpTJ1!S25="","",[1]tmpTJ1!S25)</f>
        <v>93</v>
      </c>
      <c r="Q79" s="95">
        <f t="shared" si="20"/>
        <v>31</v>
      </c>
      <c r="R79" s="96">
        <f>IF([1]tmpTJ1!V25="","",[1]tmpTJ1!V25)</f>
        <v>99</v>
      </c>
      <c r="S79" s="97">
        <f t="shared" si="15"/>
        <v>33</v>
      </c>
      <c r="T79" s="94">
        <f>IF([1]tmpTJ1!Y25="","",[1]tmpTJ1!Y25)</f>
        <v>105</v>
      </c>
      <c r="U79" s="95">
        <f t="shared" si="16"/>
        <v>35</v>
      </c>
      <c r="V79" s="96">
        <f>IF([1]tmpTJ1!AB25="","",[1]tmpTJ1!AB25)</f>
        <v>108</v>
      </c>
      <c r="W79" s="98">
        <f t="shared" si="17"/>
        <v>36</v>
      </c>
      <c r="X79" s="94">
        <f>IF([1]tmpTJ1!AE25="","",[1]tmpTJ1!AE25)</f>
        <v>109</v>
      </c>
      <c r="Y79" s="99">
        <f t="shared" si="18"/>
        <v>36.333333333333336</v>
      </c>
      <c r="Z79" s="96">
        <f>IF([1]tmpTJ1!AH25="","",[1]tmpTJ1!AH25)</f>
        <v>113</v>
      </c>
      <c r="AA79" s="98">
        <f t="shared" si="19"/>
        <v>37.666666666666664</v>
      </c>
      <c r="AB79" s="94">
        <f>IF([1]tmpTJ1!AK25="","",[1]tmpTJ1!AK25)</f>
        <v>117</v>
      </c>
      <c r="AC79" s="99">
        <f t="shared" si="21"/>
        <v>39</v>
      </c>
      <c r="AD79" s="96">
        <f>IF([1]tmpTJ1!AN25="","",[1]tmpTJ1!AN25)</f>
        <v>118</v>
      </c>
      <c r="AE79" s="100">
        <f>IF(AND(AC79&lt;&gt;0,AD79&lt;&gt;""),(AD79/E79)*100,"")</f>
        <v>39.333333333333329</v>
      </c>
      <c r="AF79" s="101">
        <f>IF(OR(AD79="",[1]tmpTJ1!AP25=""),"",[1]tmpTJ1!AP25)</f>
        <v>4</v>
      </c>
      <c r="AG79" s="102">
        <f>IF(AD79="","",[1]tmpTJ1!AR25)</f>
        <v>40</v>
      </c>
      <c r="AH79" s="92">
        <f>IF(AD79&lt;&gt;"",AD79+[1]tmpTJ1!AP25+AG79,"")</f>
        <v>162</v>
      </c>
      <c r="AI79" s="103">
        <f>IF((AH79&lt;&gt;""),(AH79/E79)*100,"")</f>
        <v>54</v>
      </c>
    </row>
    <row r="80" spans="3:35" ht="21" customHeight="1" x14ac:dyDescent="0.6">
      <c r="C80" s="247"/>
      <c r="D80" s="248"/>
      <c r="E80" s="104">
        <f>IF(AND(E78&lt;&gt;"",E79&lt;&gt;""),E78+E79,"")</f>
        <v>592</v>
      </c>
      <c r="F80" s="105" t="str">
        <f>IF(AND(F78&lt;&gt;"",F79&lt;&gt;""),F78+F79,"")</f>
        <v/>
      </c>
      <c r="G80" s="106" t="str">
        <f t="shared" si="11"/>
        <v/>
      </c>
      <c r="H80" s="107">
        <f>IF(AND(H78&lt;&gt;"",H79&lt;&gt;""),H78+H79,"")</f>
        <v>35</v>
      </c>
      <c r="I80" s="108">
        <f>IF(AND(H80&lt;&gt;0,H80&lt;&gt;""),(H80/E80)*100,"")</f>
        <v>5.9121621621621623</v>
      </c>
      <c r="J80" s="109">
        <f>IF(AND(J78&lt;&gt;"",J79&lt;&gt;""),J78+J79,"")</f>
        <v>93</v>
      </c>
      <c r="K80" s="110">
        <f t="shared" si="12"/>
        <v>15.70945945945946</v>
      </c>
      <c r="L80" s="107">
        <f>IF(AND(L78&lt;&gt;"",L79&lt;&gt;""),L78+L79,"")</f>
        <v>125</v>
      </c>
      <c r="M80" s="108">
        <f t="shared" si="13"/>
        <v>21.114864864864867</v>
      </c>
      <c r="N80" s="109">
        <f>IF(AND(N78&lt;&gt;"",N79&lt;&gt;""),N78+N79,"")</f>
        <v>154</v>
      </c>
      <c r="O80" s="110">
        <f t="shared" si="14"/>
        <v>26.013513513513516</v>
      </c>
      <c r="P80" s="107">
        <f>IF(AND(P78&lt;&gt;"",P79&lt;&gt;""),P78+P79,"")</f>
        <v>175</v>
      </c>
      <c r="Q80" s="108">
        <f t="shared" si="20"/>
        <v>29.560810810810811</v>
      </c>
      <c r="R80" s="109">
        <f>IF(AND(R78&lt;&gt;"",R79&lt;&gt;""),R78+R79,"")</f>
        <v>190</v>
      </c>
      <c r="S80" s="110">
        <f t="shared" si="15"/>
        <v>32.094594594594597</v>
      </c>
      <c r="T80" s="107">
        <f>IF(AND(T78&lt;&gt;"",T79&lt;&gt;""),T78+T79,"")</f>
        <v>202</v>
      </c>
      <c r="U80" s="108">
        <f t="shared" si="16"/>
        <v>34.121621621621621</v>
      </c>
      <c r="V80" s="109">
        <f>IF(AND(V78&lt;&gt;"",V79&lt;&gt;""),V78+V79,"")</f>
        <v>210</v>
      </c>
      <c r="W80" s="111">
        <f t="shared" si="17"/>
        <v>35.472972972972968</v>
      </c>
      <c r="X80" s="107">
        <f>IF(AND(X78&lt;&gt;"",X79&lt;&gt;""),X78+X79,"")</f>
        <v>213</v>
      </c>
      <c r="Y80" s="112">
        <f t="shared" si="18"/>
        <v>35.979729729729733</v>
      </c>
      <c r="Z80" s="109">
        <f>IF(AND(Z78&lt;&gt;"",Z79&lt;&gt;""),Z78+Z79,"")</f>
        <v>221</v>
      </c>
      <c r="AA80" s="111">
        <f t="shared" si="19"/>
        <v>37.331081081081081</v>
      </c>
      <c r="AB80" s="107">
        <f>IF(AND(AB78&lt;&gt;"",AB79&lt;&gt;""),AB78+AB79,"")</f>
        <v>228</v>
      </c>
      <c r="AC80" s="112">
        <f t="shared" si="21"/>
        <v>38.513513513513516</v>
      </c>
      <c r="AD80" s="109">
        <f>IF(AND(AD78&lt;&gt;"",AD79&lt;&gt;""),AD78+AD79,"")</f>
        <v>231</v>
      </c>
      <c r="AE80" s="113">
        <f>IF(AND(AC80&lt;&gt;0,AD80&lt;&gt;""),(AD80/E80)*100,"")</f>
        <v>39.020270270270267</v>
      </c>
      <c r="AF80" s="114">
        <f>IF(AND(AF78&lt;&gt;"",AF79&lt;&gt;""),AF78+AF79,"")</f>
        <v>6</v>
      </c>
      <c r="AG80" s="115">
        <f>IF(AND(AG78&lt;&gt;"",AG79&lt;&gt;""),AG78+AG79,"")</f>
        <v>81</v>
      </c>
      <c r="AH80" s="107">
        <f>IF(AND(AH78&lt;&gt;"",AH79&lt;&gt;""),AH78+AH79,"")</f>
        <v>318</v>
      </c>
      <c r="AI80" s="116">
        <f>IF(AH80&lt;&gt;"",(AH80/E80)*100,"")</f>
        <v>53.716216216216218</v>
      </c>
    </row>
    <row r="81" spans="3:36" ht="21" customHeight="1" x14ac:dyDescent="0.6">
      <c r="C81" s="132">
        <f>IF([1]tmpTJ1!A26="","",[1]tmpTJ1!A26)</f>
        <v>25</v>
      </c>
      <c r="D81" s="133" t="str">
        <f>IF([1]tmpTJ1!B26="","",[1]tmpTJ1!B26)</f>
        <v>粟島開発総合センター</v>
      </c>
      <c r="E81" s="251">
        <f>IF([1]tmpTJ1!C26="","",[1]tmpTJ1!C26)</f>
        <v>72</v>
      </c>
      <c r="F81" s="252"/>
      <c r="G81" s="253" t="str">
        <f t="shared" ref="G81:G106" si="22">IF(AND(E81&lt;&gt;0,F81&lt;&gt;""),(F81/E81)*100,"")</f>
        <v/>
      </c>
      <c r="H81" s="254">
        <f>IF([1]tmpTJ1!F26="","",[1]tmpTJ1!F26)</f>
        <v>12</v>
      </c>
      <c r="I81" s="255">
        <f>IF(H81="","",(H81/E81)*100)</f>
        <v>16.666666666666664</v>
      </c>
      <c r="J81" s="256">
        <f>IF([1]tmpTJ1!I26="","",[1]tmpTJ1!I26)</f>
        <v>24</v>
      </c>
      <c r="K81" s="257">
        <f t="shared" ref="K81:K106" si="23">IF(AND(I81&lt;&gt;0,J81&lt;&gt;""),(J81/E81)*100,"")</f>
        <v>33.333333333333329</v>
      </c>
      <c r="L81" s="254">
        <f>IF([1]tmpTJ1!L26="","",[1]tmpTJ1!L26)</f>
        <v>31</v>
      </c>
      <c r="M81" s="255">
        <f t="shared" ref="M81:M106" si="24">IF(AND(K81&lt;&gt;0,L81&lt;&gt;""),(L81/E81)*100,"")</f>
        <v>43.055555555555557</v>
      </c>
      <c r="N81" s="256">
        <f>IF([1]tmpTJ1!O26="","",[1]tmpTJ1!O26)</f>
        <v>34</v>
      </c>
      <c r="O81" s="257">
        <f t="shared" ref="O81:O106" si="25">IF(AND(M81&lt;&gt;0,N81&lt;&gt;""),(N81/E81)*100,"")</f>
        <v>47.222222222222221</v>
      </c>
      <c r="P81" s="254">
        <f>IF([1]tmpTJ1!R26="","",[1]tmpTJ1!R26)</f>
        <v>36</v>
      </c>
      <c r="Q81" s="255">
        <f t="shared" si="20"/>
        <v>50</v>
      </c>
      <c r="R81" s="256">
        <f>IF([1]tmpTJ1!U26="","",[1]tmpTJ1!U26)</f>
        <v>38</v>
      </c>
      <c r="S81" s="257">
        <f t="shared" ref="S81:S106" si="26">IF(AND(Q81&lt;&gt;0,R81&lt;&gt;""),(R81/E81)*100,"")</f>
        <v>52.777777777777779</v>
      </c>
      <c r="T81" s="254">
        <f>IF([1]tmpTJ1!X26="","",[1]tmpTJ1!X26)</f>
        <v>42</v>
      </c>
      <c r="U81" s="255">
        <f t="shared" ref="U81:U106" si="27">IF(AND(S81&lt;&gt;0,T81&lt;&gt;""),(T81/E81)*100,"")</f>
        <v>58.333333333333336</v>
      </c>
      <c r="V81" s="256">
        <f>IF([1]tmpTJ1!AA26="","",[1]tmpTJ1!AA26)</f>
        <v>42</v>
      </c>
      <c r="W81" s="258">
        <f t="shared" ref="W81:W106" si="28">IF(AND(U81&lt;&gt;0,V81&lt;&gt;""),(V81/E81)*100,"")</f>
        <v>58.333333333333336</v>
      </c>
      <c r="X81" s="254">
        <f>IF([1]tmpTJ1!AD26="","",[1]tmpTJ1!AD26)</f>
        <v>42</v>
      </c>
      <c r="Y81" s="259">
        <f t="shared" ref="Y81:Y106" si="29">IF(AND(W81&lt;&gt;0,X81&lt;&gt;""),(X81/E81)*100,"")</f>
        <v>58.333333333333336</v>
      </c>
      <c r="Z81" s="256">
        <f>IF([1]tmpTJ1!AG26="","",[1]tmpTJ1!AG26)</f>
        <v>43</v>
      </c>
      <c r="AA81" s="258">
        <f t="shared" ref="AA81:AA106" si="30">IF(AND(Y81&lt;&gt;0,Z81&lt;&gt;""),(Z81/E81)*100,"")</f>
        <v>59.722222222222221</v>
      </c>
      <c r="AB81" s="254">
        <f>IF([1]tmpTJ1!AJ26="","",[1]tmpTJ1!AJ26)</f>
        <v>43</v>
      </c>
      <c r="AC81" s="259">
        <f t="shared" si="21"/>
        <v>59.722222222222221</v>
      </c>
      <c r="AD81" s="256">
        <f>IF([1]tmpTJ1!AM26="","",[1]tmpTJ1!AM26)</f>
        <v>43</v>
      </c>
      <c r="AE81" s="260">
        <f>IF(AND(AD81&lt;&gt;0,AD81&lt;&gt;""),(AD81/E81)*100,"")</f>
        <v>59.722222222222221</v>
      </c>
      <c r="AF81" s="261">
        <f>IF(OR(AD81="",[1]tmpTJ1!AO26=""),"",[1]tmpTJ1!AO26)</f>
        <v>0</v>
      </c>
      <c r="AG81" s="262">
        <f>IF(AD81="","",[1]tmpTJ1!AQ26)</f>
        <v>1</v>
      </c>
      <c r="AH81" s="252">
        <f>IF(AD81&lt;&gt;"",AD81+[1]tmpTJ1!AO26+AG81,"")</f>
        <v>44</v>
      </c>
      <c r="AI81" s="263">
        <f>IF((AH81&lt;&gt;""),(AH81/E81)*100,"")</f>
        <v>61.111111111111114</v>
      </c>
    </row>
    <row r="82" spans="3:36" ht="21" customHeight="1" x14ac:dyDescent="0.6">
      <c r="C82" s="132"/>
      <c r="D82" s="133"/>
      <c r="E82" s="134">
        <f>IF([1]tmpTJ1!D26="","",[1]tmpTJ1!D26)</f>
        <v>99</v>
      </c>
      <c r="F82" s="135"/>
      <c r="G82" s="136" t="str">
        <f t="shared" si="22"/>
        <v/>
      </c>
      <c r="H82" s="137">
        <f>IF([1]tmpTJ1!G26="","",[1]tmpTJ1!G26)</f>
        <v>5</v>
      </c>
      <c r="I82" s="138">
        <f>IF(H82="","",(H82/E82)*100)</f>
        <v>5.0505050505050502</v>
      </c>
      <c r="J82" s="139">
        <f>IF([1]tmpTJ1!J26="","",[1]tmpTJ1!J26)</f>
        <v>24</v>
      </c>
      <c r="K82" s="140">
        <f t="shared" si="23"/>
        <v>24.242424242424242</v>
      </c>
      <c r="L82" s="137">
        <f>IF([1]tmpTJ1!M26="","",[1]tmpTJ1!M26)</f>
        <v>32</v>
      </c>
      <c r="M82" s="138">
        <f t="shared" si="24"/>
        <v>32.323232323232325</v>
      </c>
      <c r="N82" s="139">
        <f>IF([1]tmpTJ1!P26="","",[1]tmpTJ1!P26)</f>
        <v>39</v>
      </c>
      <c r="O82" s="140">
        <f t="shared" si="25"/>
        <v>39.393939393939391</v>
      </c>
      <c r="P82" s="137">
        <f>IF([1]tmpTJ1!S26="","",[1]tmpTJ1!S26)</f>
        <v>40</v>
      </c>
      <c r="Q82" s="138">
        <f t="shared" si="20"/>
        <v>40.404040404040401</v>
      </c>
      <c r="R82" s="139">
        <f>IF([1]tmpTJ1!V26="","",[1]tmpTJ1!V26)</f>
        <v>41</v>
      </c>
      <c r="S82" s="140">
        <f t="shared" si="26"/>
        <v>41.414141414141412</v>
      </c>
      <c r="T82" s="137">
        <f>IF([1]tmpTJ1!Y26="","",[1]tmpTJ1!Y26)</f>
        <v>41</v>
      </c>
      <c r="U82" s="138">
        <f t="shared" si="27"/>
        <v>41.414141414141412</v>
      </c>
      <c r="V82" s="139">
        <f>IF([1]tmpTJ1!AB26="","",[1]tmpTJ1!AB26)</f>
        <v>42</v>
      </c>
      <c r="W82" s="141">
        <f t="shared" si="28"/>
        <v>42.424242424242422</v>
      </c>
      <c r="X82" s="137">
        <f>IF([1]tmpTJ1!AE26="","",[1]tmpTJ1!AE26)</f>
        <v>43</v>
      </c>
      <c r="Y82" s="142">
        <f t="shared" si="29"/>
        <v>43.43434343434344</v>
      </c>
      <c r="Z82" s="139">
        <f>IF([1]tmpTJ1!AH26="","",[1]tmpTJ1!AH26)</f>
        <v>44</v>
      </c>
      <c r="AA82" s="141">
        <f t="shared" si="30"/>
        <v>44.444444444444443</v>
      </c>
      <c r="AB82" s="137">
        <f>IF([1]tmpTJ1!AK26="","",[1]tmpTJ1!AK26)</f>
        <v>44</v>
      </c>
      <c r="AC82" s="142">
        <f t="shared" si="21"/>
        <v>44.444444444444443</v>
      </c>
      <c r="AD82" s="139">
        <f>IF([1]tmpTJ1!AN26="","",[1]tmpTJ1!AN26)</f>
        <v>44</v>
      </c>
      <c r="AE82" s="143">
        <f>IF(AND(AC82&lt;&gt;0,AD82&lt;&gt;""),(AD82/E82)*100,"")</f>
        <v>44.444444444444443</v>
      </c>
      <c r="AF82" s="144">
        <f>IF(OR(AD82="",[1]tmpTJ1!AP26=""),"",[1]tmpTJ1!AP26)</f>
        <v>2</v>
      </c>
      <c r="AG82" s="145">
        <f>IF(AD82="","",[1]tmpTJ1!AR26)</f>
        <v>4</v>
      </c>
      <c r="AH82" s="135">
        <f>IF(AD82&lt;&gt;"",AD82+[1]tmpTJ1!AP26+AG82,"")</f>
        <v>50</v>
      </c>
      <c r="AI82" s="146">
        <f>IF((AH82&lt;&gt;""),(AH82/E82)*100,"")</f>
        <v>50.505050505050505</v>
      </c>
    </row>
    <row r="83" spans="3:36" ht="21" customHeight="1" x14ac:dyDescent="0.6">
      <c r="C83" s="132"/>
      <c r="D83" s="133"/>
      <c r="E83" s="149">
        <f>IF(AND(E81&lt;&gt;"",E82&lt;&gt;""),E81+E82,"")</f>
        <v>171</v>
      </c>
      <c r="F83" s="150" t="str">
        <f>IF(AND(F81&lt;&gt;"",F82&lt;&gt;""),F81+F82,"")</f>
        <v/>
      </c>
      <c r="G83" s="151" t="str">
        <f t="shared" si="22"/>
        <v/>
      </c>
      <c r="H83" s="152">
        <f>IF(AND(H81&lt;&gt;"",H82&lt;&gt;""),H81+H82,"")</f>
        <v>17</v>
      </c>
      <c r="I83" s="153">
        <f>IF(AND(H83&lt;&gt;0,H83&lt;&gt;""),(H83/E83)*100,"")</f>
        <v>9.9415204678362574</v>
      </c>
      <c r="J83" s="154">
        <f>IF(AND(J81&lt;&gt;"",J82&lt;&gt;""),J81+J82,"")</f>
        <v>48</v>
      </c>
      <c r="K83" s="155">
        <f t="shared" si="23"/>
        <v>28.07017543859649</v>
      </c>
      <c r="L83" s="152">
        <f>IF(AND(L81&lt;&gt;"",L82&lt;&gt;""),L81+L82,"")</f>
        <v>63</v>
      </c>
      <c r="M83" s="153">
        <f t="shared" si="24"/>
        <v>36.84210526315789</v>
      </c>
      <c r="N83" s="154">
        <f>IF(AND(N81&lt;&gt;"",N82&lt;&gt;""),N81+N82,"")</f>
        <v>73</v>
      </c>
      <c r="O83" s="155">
        <f t="shared" si="25"/>
        <v>42.690058479532162</v>
      </c>
      <c r="P83" s="152">
        <f>IF(AND(P81&lt;&gt;"",P82&lt;&gt;""),P81+P82,"")</f>
        <v>76</v>
      </c>
      <c r="Q83" s="153">
        <f t="shared" si="20"/>
        <v>44.444444444444443</v>
      </c>
      <c r="R83" s="154">
        <f>IF(AND(R81&lt;&gt;"",R82&lt;&gt;""),R81+R82,"")</f>
        <v>79</v>
      </c>
      <c r="S83" s="155">
        <f t="shared" si="26"/>
        <v>46.198830409356724</v>
      </c>
      <c r="T83" s="152">
        <f>IF(AND(T81&lt;&gt;"",T82&lt;&gt;""),T81+T82,"")</f>
        <v>83</v>
      </c>
      <c r="U83" s="153">
        <f t="shared" si="27"/>
        <v>48.538011695906427</v>
      </c>
      <c r="V83" s="154">
        <f>IF(AND(V81&lt;&gt;"",V82&lt;&gt;""),V81+V82,"")</f>
        <v>84</v>
      </c>
      <c r="W83" s="156">
        <f t="shared" si="28"/>
        <v>49.122807017543856</v>
      </c>
      <c r="X83" s="152">
        <f>IF(AND(X81&lt;&gt;"",X82&lt;&gt;""),X81+X82,"")</f>
        <v>85</v>
      </c>
      <c r="Y83" s="157">
        <f t="shared" si="29"/>
        <v>49.707602339181285</v>
      </c>
      <c r="Z83" s="154">
        <f>IF(AND(Z81&lt;&gt;"",Z82&lt;&gt;""),Z81+Z82,"")</f>
        <v>87</v>
      </c>
      <c r="AA83" s="156">
        <f t="shared" si="30"/>
        <v>50.877192982456144</v>
      </c>
      <c r="AB83" s="152">
        <f>IF(AND(AB81&lt;&gt;"",AB82&lt;&gt;""),AB81+AB82,"")</f>
        <v>87</v>
      </c>
      <c r="AC83" s="157">
        <f t="shared" si="21"/>
        <v>50.877192982456144</v>
      </c>
      <c r="AD83" s="154">
        <f>IF(AND(AD81&lt;&gt;"",AD82&lt;&gt;""),AD81+AD82,"")</f>
        <v>87</v>
      </c>
      <c r="AE83" s="158">
        <f>IF(AND(AC83&lt;&gt;0,AD83&lt;&gt;""),(AD83/E83)*100,"")</f>
        <v>50.877192982456144</v>
      </c>
      <c r="AF83" s="159">
        <f>IF(AND(AF81&lt;&gt;"",AF82&lt;&gt;""),AF81+AF82,"")</f>
        <v>2</v>
      </c>
      <c r="AG83" s="160">
        <f>IF(AND(AG81&lt;&gt;"",AG82&lt;&gt;""),AG81+AG82,"")</f>
        <v>5</v>
      </c>
      <c r="AH83" s="152">
        <f>IF(AND(AH81&lt;&gt;"",AH82&lt;&gt;""),AH81+AH82,"")</f>
        <v>94</v>
      </c>
      <c r="AI83" s="161">
        <f>IF(AH83&lt;&gt;"",(AH83/E83)*100,"")</f>
        <v>54.970760233918128</v>
      </c>
    </row>
    <row r="84" spans="3:36" ht="21" customHeight="1" x14ac:dyDescent="0.6">
      <c r="C84" s="217">
        <f>IF([1]tmpTJ1!A27="","",[1]tmpTJ1!A27)</f>
        <v>26</v>
      </c>
      <c r="D84" s="218" t="str">
        <f>IF([1]tmpTJ1!B27="","",[1]tmpTJ1!B27)</f>
        <v>詫間町志々島老人いこいの家</v>
      </c>
      <c r="E84" s="219">
        <f>IF([1]tmpTJ1!C27="","",[1]tmpTJ1!C27)</f>
        <v>15</v>
      </c>
      <c r="F84" s="220"/>
      <c r="G84" s="221" t="str">
        <f t="shared" si="22"/>
        <v/>
      </c>
      <c r="H84" s="222">
        <f>IF([1]tmpTJ1!F27="","",[1]tmpTJ1!F27)</f>
        <v>0</v>
      </c>
      <c r="I84" s="223">
        <f>IF(H84="","",(H84/E84)*100)</f>
        <v>0</v>
      </c>
      <c r="J84" s="224">
        <f>IF([1]tmpTJ1!I27="","",[1]tmpTJ1!I27)</f>
        <v>0</v>
      </c>
      <c r="K84" s="225" t="str">
        <f t="shared" si="23"/>
        <v/>
      </c>
      <c r="L84" s="222">
        <f>IF([1]tmpTJ1!L27="","",[1]tmpTJ1!L27)</f>
        <v>2</v>
      </c>
      <c r="M84" s="223">
        <f t="shared" si="24"/>
        <v>13.333333333333334</v>
      </c>
      <c r="N84" s="224">
        <f>IF([1]tmpTJ1!O27="","",[1]tmpTJ1!O27)</f>
        <v>4</v>
      </c>
      <c r="O84" s="225">
        <f t="shared" si="25"/>
        <v>26.666666666666668</v>
      </c>
      <c r="P84" s="222">
        <f>IF([1]tmpTJ1!R27="","",[1]tmpTJ1!R27)</f>
        <v>5</v>
      </c>
      <c r="Q84" s="223">
        <f t="shared" si="20"/>
        <v>33.333333333333329</v>
      </c>
      <c r="R84" s="224">
        <f>IF([1]tmpTJ1!U27="","",[1]tmpTJ1!U27)</f>
        <v>5</v>
      </c>
      <c r="S84" s="225">
        <f t="shared" si="26"/>
        <v>33.333333333333329</v>
      </c>
      <c r="T84" s="222">
        <f>IF([1]tmpTJ1!X27="","",[1]tmpTJ1!X27)</f>
        <v>6</v>
      </c>
      <c r="U84" s="223">
        <f t="shared" si="27"/>
        <v>40</v>
      </c>
      <c r="V84" s="224">
        <f>IF([1]tmpTJ1!AA27="","",[1]tmpTJ1!AA27)</f>
        <v>6</v>
      </c>
      <c r="W84" s="226">
        <f t="shared" si="28"/>
        <v>40</v>
      </c>
      <c r="X84" s="222">
        <f>IF([1]tmpTJ1!AD27="","",[1]tmpTJ1!AD27)</f>
        <v>6</v>
      </c>
      <c r="Y84" s="227">
        <f t="shared" si="29"/>
        <v>40</v>
      </c>
      <c r="Z84" s="224">
        <f>IF([1]tmpTJ1!AG27="","",[1]tmpTJ1!AG27)</f>
        <v>6</v>
      </c>
      <c r="AA84" s="226">
        <f t="shared" si="30"/>
        <v>40</v>
      </c>
      <c r="AB84" s="222">
        <f>IF([1]tmpTJ1!AJ27="","",[1]tmpTJ1!AJ27)</f>
        <v>6</v>
      </c>
      <c r="AC84" s="227">
        <f t="shared" si="21"/>
        <v>40</v>
      </c>
      <c r="AD84" s="224">
        <f>IF([1]tmpTJ1!AM27="","",[1]tmpTJ1!AM27)</f>
        <v>6</v>
      </c>
      <c r="AE84" s="228">
        <f>IF(AND(AD84&lt;&gt;0,AD84&lt;&gt;""),(AD84/E84)*100,"")</f>
        <v>40</v>
      </c>
      <c r="AF84" s="229">
        <f>IF(OR(AD84="",[1]tmpTJ1!AO27=""),"",[1]tmpTJ1!AO27)</f>
        <v>0</v>
      </c>
      <c r="AG84" s="230">
        <f>IF(AD84="","",[1]tmpTJ1!AQ27)</f>
        <v>0</v>
      </c>
      <c r="AH84" s="220">
        <f>IF(AD84&lt;&gt;"",AD84+[1]tmpTJ1!AO27+AG84,"")</f>
        <v>6</v>
      </c>
      <c r="AI84" s="231">
        <f>IF((AH84&lt;&gt;""),(AH84/E84)*100,"")</f>
        <v>40</v>
      </c>
    </row>
    <row r="85" spans="3:36" ht="21" customHeight="1" x14ac:dyDescent="0.6">
      <c r="C85" s="89"/>
      <c r="D85" s="90"/>
      <c r="E85" s="91">
        <f>IF([1]tmpTJ1!D27="","",[1]tmpTJ1!D27)</f>
        <v>9</v>
      </c>
      <c r="F85" s="92"/>
      <c r="G85" s="93" t="str">
        <f t="shared" si="22"/>
        <v/>
      </c>
      <c r="H85" s="94">
        <f>IF([1]tmpTJ1!G27="","",[1]tmpTJ1!G27)</f>
        <v>2</v>
      </c>
      <c r="I85" s="95">
        <f>IF(H85="","",(H85/E85)*100)</f>
        <v>22.222222222222221</v>
      </c>
      <c r="J85" s="96">
        <f>IF([1]tmpTJ1!J27="","",[1]tmpTJ1!J27)</f>
        <v>3</v>
      </c>
      <c r="K85" s="97">
        <f t="shared" si="23"/>
        <v>33.333333333333329</v>
      </c>
      <c r="L85" s="94">
        <f>IF([1]tmpTJ1!M27="","",[1]tmpTJ1!M27)</f>
        <v>4</v>
      </c>
      <c r="M85" s="95">
        <f t="shared" si="24"/>
        <v>44.444444444444443</v>
      </c>
      <c r="N85" s="96">
        <f>IF([1]tmpTJ1!P27="","",[1]tmpTJ1!P27)</f>
        <v>5</v>
      </c>
      <c r="O85" s="97">
        <f t="shared" si="25"/>
        <v>55.555555555555557</v>
      </c>
      <c r="P85" s="94">
        <f>IF([1]tmpTJ1!S27="","",[1]tmpTJ1!S27)</f>
        <v>5</v>
      </c>
      <c r="Q85" s="95">
        <f t="shared" si="20"/>
        <v>55.555555555555557</v>
      </c>
      <c r="R85" s="96">
        <f>IF([1]tmpTJ1!V27="","",[1]tmpTJ1!V27)</f>
        <v>7</v>
      </c>
      <c r="S85" s="97">
        <f t="shared" si="26"/>
        <v>77.777777777777786</v>
      </c>
      <c r="T85" s="94">
        <f>IF([1]tmpTJ1!Y27="","",[1]tmpTJ1!Y27)</f>
        <v>7</v>
      </c>
      <c r="U85" s="95">
        <f t="shared" si="27"/>
        <v>77.777777777777786</v>
      </c>
      <c r="V85" s="96">
        <f>IF([1]tmpTJ1!AB27="","",[1]tmpTJ1!AB27)</f>
        <v>8</v>
      </c>
      <c r="W85" s="98">
        <f t="shared" si="28"/>
        <v>88.888888888888886</v>
      </c>
      <c r="X85" s="94">
        <f>IF([1]tmpTJ1!AE27="","",[1]tmpTJ1!AE27)</f>
        <v>8</v>
      </c>
      <c r="Y85" s="99">
        <f t="shared" si="29"/>
        <v>88.888888888888886</v>
      </c>
      <c r="Z85" s="96">
        <f>IF([1]tmpTJ1!AH27="","",[1]tmpTJ1!AH27)</f>
        <v>8</v>
      </c>
      <c r="AA85" s="98">
        <f t="shared" si="30"/>
        <v>88.888888888888886</v>
      </c>
      <c r="AB85" s="94">
        <f>IF([1]tmpTJ1!AK27="","",[1]tmpTJ1!AK27)</f>
        <v>8</v>
      </c>
      <c r="AC85" s="99">
        <f t="shared" si="21"/>
        <v>88.888888888888886</v>
      </c>
      <c r="AD85" s="96">
        <f>IF([1]tmpTJ1!AN27="","",[1]tmpTJ1!AN27)</f>
        <v>8</v>
      </c>
      <c r="AE85" s="100">
        <f>IF(AND(AC85&lt;&gt;0,AD85&lt;&gt;""),(AD85/E85)*100,"")</f>
        <v>88.888888888888886</v>
      </c>
      <c r="AF85" s="101">
        <f>IF(OR(AD85="",[1]tmpTJ1!AP27=""),"",[1]tmpTJ1!AP27)</f>
        <v>0</v>
      </c>
      <c r="AG85" s="102">
        <f>IF(AD85="","",[1]tmpTJ1!AR27)</f>
        <v>1</v>
      </c>
      <c r="AH85" s="92">
        <f>IF(AD85&lt;&gt;"",AD85+[1]tmpTJ1!AP27+AG85,"")</f>
        <v>9</v>
      </c>
      <c r="AI85" s="103">
        <f>IF((AH85&lt;&gt;""),(AH85/E85)*100,"")</f>
        <v>100</v>
      </c>
    </row>
    <row r="86" spans="3:36" ht="21" customHeight="1" thickBot="1" x14ac:dyDescent="0.65">
      <c r="C86" s="232"/>
      <c r="D86" s="233"/>
      <c r="E86" s="234">
        <f>IF(AND(E84&lt;&gt;"",E85&lt;&gt;""),E84+E85,"")</f>
        <v>24</v>
      </c>
      <c r="F86" s="235" t="str">
        <f>IF(AND(F84&lt;&gt;"",F85&lt;&gt;""),F84+F85,"")</f>
        <v/>
      </c>
      <c r="G86" s="236" t="str">
        <f t="shared" si="22"/>
        <v/>
      </c>
      <c r="H86" s="237">
        <f>IF(AND(H84&lt;&gt;"",H85&lt;&gt;""),H84+H85,"")</f>
        <v>2</v>
      </c>
      <c r="I86" s="238">
        <f>IF(AND(H86&lt;&gt;0,H86&lt;&gt;""),(H86/E86)*100,"")</f>
        <v>8.3333333333333321</v>
      </c>
      <c r="J86" s="239">
        <f>IF(AND(J84&lt;&gt;"",J85&lt;&gt;""),J84+J85,"")</f>
        <v>3</v>
      </c>
      <c r="K86" s="240">
        <f t="shared" si="23"/>
        <v>12.5</v>
      </c>
      <c r="L86" s="237">
        <f>IF(AND(L84&lt;&gt;"",L85&lt;&gt;""),L84+L85,"")</f>
        <v>6</v>
      </c>
      <c r="M86" s="238">
        <f t="shared" si="24"/>
        <v>25</v>
      </c>
      <c r="N86" s="239">
        <f>IF(AND(N84&lt;&gt;"",N85&lt;&gt;""),N84+N85,"")</f>
        <v>9</v>
      </c>
      <c r="O86" s="240">
        <f t="shared" si="25"/>
        <v>37.5</v>
      </c>
      <c r="P86" s="237">
        <f>IF(AND(P84&lt;&gt;"",P85&lt;&gt;""),P84+P85,"")</f>
        <v>10</v>
      </c>
      <c r="Q86" s="238">
        <f t="shared" si="20"/>
        <v>41.666666666666671</v>
      </c>
      <c r="R86" s="239">
        <f>IF(AND(R84&lt;&gt;"",R85&lt;&gt;""),R84+R85,"")</f>
        <v>12</v>
      </c>
      <c r="S86" s="240">
        <f t="shared" si="26"/>
        <v>50</v>
      </c>
      <c r="T86" s="237">
        <f>IF(AND(T84&lt;&gt;"",T85&lt;&gt;""),T84+T85,"")</f>
        <v>13</v>
      </c>
      <c r="U86" s="238">
        <f t="shared" si="27"/>
        <v>54.166666666666664</v>
      </c>
      <c r="V86" s="239">
        <f>IF(AND(V84&lt;&gt;"",V85&lt;&gt;""),V84+V85,"")</f>
        <v>14</v>
      </c>
      <c r="W86" s="241">
        <f t="shared" si="28"/>
        <v>58.333333333333336</v>
      </c>
      <c r="X86" s="237">
        <f>IF(AND(X84&lt;&gt;"",X85&lt;&gt;""),X84+X85,"")</f>
        <v>14</v>
      </c>
      <c r="Y86" s="242">
        <f t="shared" si="29"/>
        <v>58.333333333333336</v>
      </c>
      <c r="Z86" s="239">
        <f>IF(AND(Z84&lt;&gt;"",Z85&lt;&gt;""),Z84+Z85,"")</f>
        <v>14</v>
      </c>
      <c r="AA86" s="241">
        <f t="shared" si="30"/>
        <v>58.333333333333336</v>
      </c>
      <c r="AB86" s="237">
        <f>IF(AND(AB84&lt;&gt;"",AB85&lt;&gt;""),AB84+AB85,"")</f>
        <v>14</v>
      </c>
      <c r="AC86" s="242">
        <f t="shared" si="21"/>
        <v>58.333333333333336</v>
      </c>
      <c r="AD86" s="239">
        <f>IF(AND(AD84&lt;&gt;"",AD85&lt;&gt;""),AD84+AD85,"")</f>
        <v>14</v>
      </c>
      <c r="AE86" s="243">
        <f>IF(AND(AC86&lt;&gt;0,AD86&lt;&gt;""),(AD86/E86)*100,"")</f>
        <v>58.333333333333336</v>
      </c>
      <c r="AF86" s="244">
        <f>IF(AND(AF84&lt;&gt;"",AF85&lt;&gt;""),AF84+AF85,"")</f>
        <v>0</v>
      </c>
      <c r="AG86" s="245">
        <f>IF(AND(AG84&lt;&gt;"",AG85&lt;&gt;""),AG84+AG85,"")</f>
        <v>1</v>
      </c>
      <c r="AH86" s="237">
        <f>IF(AND(AH84&lt;&gt;"",AH85&lt;&gt;""),AH84+AH85,"")</f>
        <v>15</v>
      </c>
      <c r="AI86" s="246">
        <f>IF(AH86&lt;&gt;"",(AH86/E86)*100,"")</f>
        <v>62.5</v>
      </c>
    </row>
    <row r="87" spans="3:36" ht="21" customHeight="1" x14ac:dyDescent="0.6">
      <c r="C87" s="74">
        <f>IF([1]tmpTJ1!A28="","",[1]tmpTJ1!A28)</f>
        <v>27</v>
      </c>
      <c r="D87" s="75" t="str">
        <f>IF([1]tmpTJ1!B28="","",[1]tmpTJ1!B28)</f>
        <v>曽保小学校屋内運動場</v>
      </c>
      <c r="E87" s="76">
        <f>IF([1]tmpTJ1!C28="","",[1]tmpTJ1!C28)</f>
        <v>236</v>
      </c>
      <c r="F87" s="77"/>
      <c r="G87" s="78" t="str">
        <f t="shared" si="22"/>
        <v/>
      </c>
      <c r="H87" s="79">
        <f>IF([1]tmpTJ1!F28="","",[1]tmpTJ1!F28)</f>
        <v>21</v>
      </c>
      <c r="I87" s="80">
        <f>IF(H87="","",(H87/E87)*100)</f>
        <v>8.898305084745763</v>
      </c>
      <c r="J87" s="81">
        <f>IF([1]tmpTJ1!I28="","",[1]tmpTJ1!I28)</f>
        <v>35</v>
      </c>
      <c r="K87" s="82">
        <f t="shared" si="23"/>
        <v>14.83050847457627</v>
      </c>
      <c r="L87" s="79">
        <f>IF([1]tmpTJ1!L28="","",[1]tmpTJ1!L28)</f>
        <v>54</v>
      </c>
      <c r="M87" s="80">
        <f t="shared" si="24"/>
        <v>22.881355932203391</v>
      </c>
      <c r="N87" s="81">
        <f>IF([1]tmpTJ1!O28="","",[1]tmpTJ1!O28)</f>
        <v>63</v>
      </c>
      <c r="O87" s="82">
        <f t="shared" si="25"/>
        <v>26.694915254237291</v>
      </c>
      <c r="P87" s="79">
        <f>IF([1]tmpTJ1!R28="","",[1]tmpTJ1!R28)</f>
        <v>70</v>
      </c>
      <c r="Q87" s="80">
        <f t="shared" si="20"/>
        <v>29.66101694915254</v>
      </c>
      <c r="R87" s="81">
        <f>IF([1]tmpTJ1!U28="","",[1]tmpTJ1!U28)</f>
        <v>84</v>
      </c>
      <c r="S87" s="82">
        <f t="shared" si="26"/>
        <v>35.593220338983052</v>
      </c>
      <c r="T87" s="79">
        <f>IF([1]tmpTJ1!X28="","",[1]tmpTJ1!X28)</f>
        <v>93</v>
      </c>
      <c r="U87" s="80">
        <f t="shared" si="27"/>
        <v>39.406779661016948</v>
      </c>
      <c r="V87" s="81">
        <f>IF([1]tmpTJ1!AA28="","",[1]tmpTJ1!AA28)</f>
        <v>103</v>
      </c>
      <c r="W87" s="83">
        <f t="shared" si="28"/>
        <v>43.644067796610173</v>
      </c>
      <c r="X87" s="79">
        <f>IF([1]tmpTJ1!AD28="","",[1]tmpTJ1!AD28)</f>
        <v>110</v>
      </c>
      <c r="Y87" s="84">
        <f t="shared" si="29"/>
        <v>46.610169491525419</v>
      </c>
      <c r="Z87" s="81">
        <f>IF([1]tmpTJ1!AG28="","",[1]tmpTJ1!AG28)</f>
        <v>112</v>
      </c>
      <c r="AA87" s="83">
        <f t="shared" si="30"/>
        <v>47.457627118644069</v>
      </c>
      <c r="AB87" s="79">
        <f>IF([1]tmpTJ1!AJ28="","",[1]tmpTJ1!AJ28)</f>
        <v>116</v>
      </c>
      <c r="AC87" s="84">
        <f t="shared" si="21"/>
        <v>49.152542372881356</v>
      </c>
      <c r="AD87" s="81">
        <f>IF([1]tmpTJ1!AM28="","",[1]tmpTJ1!AM28)</f>
        <v>118</v>
      </c>
      <c r="AE87" s="85">
        <f>IF(AND(AD87&lt;&gt;0,AD87&lt;&gt;""),(AD87/E87)*100,"")</f>
        <v>50</v>
      </c>
      <c r="AF87" s="86">
        <f>IF(OR(AD87="",[1]tmpTJ1!AO28=""),"",[1]tmpTJ1!AO28)</f>
        <v>2</v>
      </c>
      <c r="AG87" s="87">
        <f>IF(AD87="","",[1]tmpTJ1!AQ28)</f>
        <v>22</v>
      </c>
      <c r="AH87" s="77">
        <f>IF(AD87&lt;&gt;"",AD87+[1]tmpTJ1!AO28+AG87,"")</f>
        <v>142</v>
      </c>
      <c r="AI87" s="88">
        <f>IF((AH87&lt;&gt;""),(AH87/E87)*100,"")</f>
        <v>60.169491525423723</v>
      </c>
    </row>
    <row r="88" spans="3:36" ht="21" customHeight="1" x14ac:dyDescent="0.6">
      <c r="C88" s="89"/>
      <c r="D88" s="90"/>
      <c r="E88" s="91">
        <f>IF([1]tmpTJ1!D28="","",[1]tmpTJ1!D28)</f>
        <v>245</v>
      </c>
      <c r="F88" s="92"/>
      <c r="G88" s="93" t="str">
        <f t="shared" si="22"/>
        <v/>
      </c>
      <c r="H88" s="94">
        <f>IF([1]tmpTJ1!G28="","",[1]tmpTJ1!G28)</f>
        <v>9</v>
      </c>
      <c r="I88" s="95">
        <f>IF(H88="","",(H88/E88)*100)</f>
        <v>3.6734693877551026</v>
      </c>
      <c r="J88" s="96">
        <f>IF([1]tmpTJ1!J28="","",[1]tmpTJ1!J28)</f>
        <v>22</v>
      </c>
      <c r="K88" s="97">
        <f t="shared" si="23"/>
        <v>8.9795918367346932</v>
      </c>
      <c r="L88" s="94">
        <f>IF([1]tmpTJ1!M28="","",[1]tmpTJ1!M28)</f>
        <v>48</v>
      </c>
      <c r="M88" s="95">
        <f t="shared" si="24"/>
        <v>19.591836734693878</v>
      </c>
      <c r="N88" s="96">
        <f>IF([1]tmpTJ1!P28="","",[1]tmpTJ1!P28)</f>
        <v>57</v>
      </c>
      <c r="O88" s="97">
        <f t="shared" si="25"/>
        <v>23.26530612244898</v>
      </c>
      <c r="P88" s="94">
        <f>IF([1]tmpTJ1!S28="","",[1]tmpTJ1!S28)</f>
        <v>66</v>
      </c>
      <c r="Q88" s="95">
        <f t="shared" si="20"/>
        <v>26.938775510204081</v>
      </c>
      <c r="R88" s="96">
        <f>IF([1]tmpTJ1!V28="","",[1]tmpTJ1!V28)</f>
        <v>83</v>
      </c>
      <c r="S88" s="97">
        <f t="shared" si="26"/>
        <v>33.877551020408163</v>
      </c>
      <c r="T88" s="94">
        <f>IF([1]tmpTJ1!Y28="","",[1]tmpTJ1!Y28)</f>
        <v>86</v>
      </c>
      <c r="U88" s="95">
        <f t="shared" si="27"/>
        <v>35.102040816326529</v>
      </c>
      <c r="V88" s="96">
        <f>IF([1]tmpTJ1!AB28="","",[1]tmpTJ1!AB28)</f>
        <v>95</v>
      </c>
      <c r="W88" s="98">
        <f t="shared" si="28"/>
        <v>38.775510204081634</v>
      </c>
      <c r="X88" s="94">
        <f>IF([1]tmpTJ1!AE28="","",[1]tmpTJ1!AE28)</f>
        <v>100</v>
      </c>
      <c r="Y88" s="99">
        <f t="shared" si="29"/>
        <v>40.816326530612244</v>
      </c>
      <c r="Z88" s="96">
        <f>IF([1]tmpTJ1!AH28="","",[1]tmpTJ1!AH28)</f>
        <v>102</v>
      </c>
      <c r="AA88" s="98">
        <f t="shared" si="30"/>
        <v>41.632653061224488</v>
      </c>
      <c r="AB88" s="94">
        <f>IF([1]tmpTJ1!AK28="","",[1]tmpTJ1!AK28)</f>
        <v>107</v>
      </c>
      <c r="AC88" s="99">
        <f t="shared" si="21"/>
        <v>43.673469387755105</v>
      </c>
      <c r="AD88" s="96">
        <f>IF([1]tmpTJ1!AN28="","",[1]tmpTJ1!AN28)</f>
        <v>108</v>
      </c>
      <c r="AE88" s="100">
        <f>IF(AND(AC88&lt;&gt;0,AD88&lt;&gt;""),(AD88/E88)*100,"")</f>
        <v>44.081632653061227</v>
      </c>
      <c r="AF88" s="101">
        <f>IF(OR(AD88="",[1]tmpTJ1!AP28=""),"",[1]tmpTJ1!AP28)</f>
        <v>1</v>
      </c>
      <c r="AG88" s="102">
        <f>IF(AD88="","",[1]tmpTJ1!AR28)</f>
        <v>22</v>
      </c>
      <c r="AH88" s="92">
        <f>IF(AD88&lt;&gt;"",AD88+[1]tmpTJ1!AP28+AG88,"")</f>
        <v>131</v>
      </c>
      <c r="AI88" s="103">
        <f>IF((AH88&lt;&gt;""),(AH88/E88)*100,"")</f>
        <v>53.469387755102041</v>
      </c>
    </row>
    <row r="89" spans="3:36" ht="21" customHeight="1" x14ac:dyDescent="0.6">
      <c r="C89" s="89"/>
      <c r="D89" s="90"/>
      <c r="E89" s="104">
        <f>IF(AND(E87&lt;&gt;"",E88&lt;&gt;""),E87+E88,"")</f>
        <v>481</v>
      </c>
      <c r="F89" s="105" t="str">
        <f>IF(AND(F87&lt;&gt;"",F88&lt;&gt;""),F87+F88,"")</f>
        <v/>
      </c>
      <c r="G89" s="106" t="str">
        <f t="shared" si="22"/>
        <v/>
      </c>
      <c r="H89" s="107">
        <f>IF(AND(H87&lt;&gt;"",H88&lt;&gt;""),H87+H88,"")</f>
        <v>30</v>
      </c>
      <c r="I89" s="108">
        <f>IF(AND(H89&lt;&gt;0,H89&lt;&gt;""),(H89/E89)*100,"")</f>
        <v>6.2370062370062378</v>
      </c>
      <c r="J89" s="109">
        <f>IF(AND(J87&lt;&gt;"",J88&lt;&gt;""),J87+J88,"")</f>
        <v>57</v>
      </c>
      <c r="K89" s="110">
        <f t="shared" si="23"/>
        <v>11.850311850311851</v>
      </c>
      <c r="L89" s="107">
        <f>IF(AND(L87&lt;&gt;"",L88&lt;&gt;""),L87+L88,"")</f>
        <v>102</v>
      </c>
      <c r="M89" s="108">
        <f t="shared" si="24"/>
        <v>21.205821205821206</v>
      </c>
      <c r="N89" s="109">
        <f>IF(AND(N87&lt;&gt;"",N88&lt;&gt;""),N87+N88,"")</f>
        <v>120</v>
      </c>
      <c r="O89" s="110">
        <f t="shared" si="25"/>
        <v>24.948024948024951</v>
      </c>
      <c r="P89" s="107">
        <f>IF(AND(P87&lt;&gt;"",P88&lt;&gt;""),P87+P88,"")</f>
        <v>136</v>
      </c>
      <c r="Q89" s="108">
        <f t="shared" si="20"/>
        <v>28.274428274428274</v>
      </c>
      <c r="R89" s="109">
        <f>IF(AND(R87&lt;&gt;"",R88&lt;&gt;""),R87+R88,"")</f>
        <v>167</v>
      </c>
      <c r="S89" s="110">
        <f t="shared" si="26"/>
        <v>34.719334719334718</v>
      </c>
      <c r="T89" s="107">
        <f>IF(AND(T87&lt;&gt;"",T88&lt;&gt;""),T87+T88,"")</f>
        <v>179</v>
      </c>
      <c r="U89" s="108">
        <f t="shared" si="27"/>
        <v>37.214137214137217</v>
      </c>
      <c r="V89" s="109">
        <f>IF(AND(V87&lt;&gt;"",V88&lt;&gt;""),V87+V88,"")</f>
        <v>198</v>
      </c>
      <c r="W89" s="111">
        <f t="shared" si="28"/>
        <v>41.164241164241169</v>
      </c>
      <c r="X89" s="107">
        <f>IF(AND(X87&lt;&gt;"",X88&lt;&gt;""),X87+X88,"")</f>
        <v>210</v>
      </c>
      <c r="Y89" s="112">
        <f t="shared" si="29"/>
        <v>43.659043659043661</v>
      </c>
      <c r="Z89" s="109">
        <f>IF(AND(Z87&lt;&gt;"",Z88&lt;&gt;""),Z87+Z88,"")</f>
        <v>214</v>
      </c>
      <c r="AA89" s="111">
        <f t="shared" si="30"/>
        <v>44.490644490644492</v>
      </c>
      <c r="AB89" s="107">
        <f>IF(AND(AB87&lt;&gt;"",AB88&lt;&gt;""),AB87+AB88,"")</f>
        <v>223</v>
      </c>
      <c r="AC89" s="112">
        <f t="shared" si="21"/>
        <v>46.361746361746363</v>
      </c>
      <c r="AD89" s="109">
        <f>IF(AND(AD87&lt;&gt;"",AD88&lt;&gt;""),AD87+AD88,"")</f>
        <v>226</v>
      </c>
      <c r="AE89" s="113">
        <f>IF(AND(AC89&lt;&gt;0,AD89&lt;&gt;""),(AD89/E89)*100,"")</f>
        <v>46.985446985446991</v>
      </c>
      <c r="AF89" s="114">
        <f>IF(AND(AF87&lt;&gt;"",AF88&lt;&gt;""),AF87+AF88,"")</f>
        <v>3</v>
      </c>
      <c r="AG89" s="115">
        <f>IF(AND(AG87&lt;&gt;"",AG88&lt;&gt;""),AG87+AG88,"")</f>
        <v>44</v>
      </c>
      <c r="AH89" s="107">
        <f>IF(AND(AH87&lt;&gt;"",AH88&lt;&gt;""),AH87+AH88,"")</f>
        <v>273</v>
      </c>
      <c r="AI89" s="116">
        <f>IF(AH89&lt;&gt;"",(AH89/E89)*100,"")</f>
        <v>56.756756756756758</v>
      </c>
    </row>
    <row r="90" spans="3:36" ht="21" customHeight="1" x14ac:dyDescent="0.6">
      <c r="C90" s="117">
        <f>IF([1]tmpTJ1!A29="","",[1]tmpTJ1!A29)</f>
        <v>28</v>
      </c>
      <c r="D90" s="118" t="str">
        <f>IF([1]tmpTJ1!B29="","",[1]tmpTJ1!B29)</f>
        <v>仁尾庁舎2階会議室つたじま</v>
      </c>
      <c r="E90" s="119">
        <f>IF([1]tmpTJ1!C29="","",[1]tmpTJ1!C29)</f>
        <v>995</v>
      </c>
      <c r="F90" s="120"/>
      <c r="G90" s="121" t="str">
        <f t="shared" si="22"/>
        <v/>
      </c>
      <c r="H90" s="122">
        <f>IF([1]tmpTJ1!F29="","",[1]tmpTJ1!F29)</f>
        <v>74</v>
      </c>
      <c r="I90" s="123">
        <f>IF(H90="","",(H90/E90)*100)</f>
        <v>7.4371859296482405</v>
      </c>
      <c r="J90" s="124">
        <f>IF([1]tmpTJ1!I29="","",[1]tmpTJ1!I29)</f>
        <v>151</v>
      </c>
      <c r="K90" s="125">
        <f t="shared" si="23"/>
        <v>15.175879396984925</v>
      </c>
      <c r="L90" s="122">
        <f>IF([1]tmpTJ1!L29="","",[1]tmpTJ1!L29)</f>
        <v>232</v>
      </c>
      <c r="M90" s="123">
        <f t="shared" si="24"/>
        <v>23.316582914572866</v>
      </c>
      <c r="N90" s="124">
        <f>IF([1]tmpTJ1!O29="","",[1]tmpTJ1!O29)</f>
        <v>289</v>
      </c>
      <c r="O90" s="125">
        <f t="shared" si="25"/>
        <v>29.045226130653269</v>
      </c>
      <c r="P90" s="122">
        <f>IF([1]tmpTJ1!R29="","",[1]tmpTJ1!R29)</f>
        <v>321</v>
      </c>
      <c r="Q90" s="123">
        <f t="shared" si="20"/>
        <v>32.261306532663312</v>
      </c>
      <c r="R90" s="124">
        <f>IF([1]tmpTJ1!U29="","",[1]tmpTJ1!U29)</f>
        <v>354</v>
      </c>
      <c r="S90" s="125">
        <f t="shared" si="26"/>
        <v>35.577889447236181</v>
      </c>
      <c r="T90" s="122">
        <f>IF([1]tmpTJ1!X29="","",[1]tmpTJ1!X29)</f>
        <v>395</v>
      </c>
      <c r="U90" s="123">
        <f t="shared" si="27"/>
        <v>39.698492462311556</v>
      </c>
      <c r="V90" s="124">
        <f>IF([1]tmpTJ1!AA29="","",[1]tmpTJ1!AA29)</f>
        <v>415</v>
      </c>
      <c r="W90" s="126">
        <f t="shared" si="28"/>
        <v>41.708542713567837</v>
      </c>
      <c r="X90" s="122">
        <f>IF([1]tmpTJ1!AD29="","",[1]tmpTJ1!AD29)</f>
        <v>442</v>
      </c>
      <c r="Y90" s="127">
        <f t="shared" si="29"/>
        <v>44.422110552763819</v>
      </c>
      <c r="Z90" s="124">
        <f>IF([1]tmpTJ1!AG29="","",[1]tmpTJ1!AG29)</f>
        <v>454</v>
      </c>
      <c r="AA90" s="126">
        <f t="shared" si="30"/>
        <v>45.628140703517587</v>
      </c>
      <c r="AB90" s="122">
        <f>IF([1]tmpTJ1!AJ29="","",[1]tmpTJ1!AJ29)</f>
        <v>466</v>
      </c>
      <c r="AC90" s="127">
        <f t="shared" si="21"/>
        <v>46.834170854271356</v>
      </c>
      <c r="AD90" s="124">
        <f>IF([1]tmpTJ1!AM29="","",[1]tmpTJ1!AM29)</f>
        <v>470</v>
      </c>
      <c r="AE90" s="128">
        <f>IF(AND(AD90&lt;&gt;0,AD90&lt;&gt;""),(AD90/E90)*100,"")</f>
        <v>47.236180904522612</v>
      </c>
      <c r="AF90" s="129">
        <f>IF(OR(AD90="",[1]tmpTJ1!AO29=""),"",[1]tmpTJ1!AO29)</f>
        <v>7</v>
      </c>
      <c r="AG90" s="130">
        <f>IF(AD90="","",[1]tmpTJ1!AQ29)</f>
        <v>98</v>
      </c>
      <c r="AH90" s="120">
        <f>IF(AD90&lt;&gt;"",AD90+[1]tmpTJ1!AO29+AG90,"")</f>
        <v>575</v>
      </c>
      <c r="AI90" s="131">
        <f>IF((AH90&lt;&gt;""),(AH90/E90)*100,"")</f>
        <v>57.788944723618087</v>
      </c>
    </row>
    <row r="91" spans="3:36" ht="21" customHeight="1" x14ac:dyDescent="0.6">
      <c r="C91" s="132"/>
      <c r="D91" s="133"/>
      <c r="E91" s="134">
        <f>IF([1]tmpTJ1!D29="","",[1]tmpTJ1!D29)</f>
        <v>1080</v>
      </c>
      <c r="F91" s="135"/>
      <c r="G91" s="136" t="str">
        <f t="shared" si="22"/>
        <v/>
      </c>
      <c r="H91" s="137">
        <f>IF([1]tmpTJ1!G29="","",[1]tmpTJ1!G29)</f>
        <v>58</v>
      </c>
      <c r="I91" s="138">
        <f>IF(H91="","",(H91/E91)*100)</f>
        <v>5.3703703703703702</v>
      </c>
      <c r="J91" s="139">
        <f>IF([1]tmpTJ1!J29="","",[1]tmpTJ1!J29)</f>
        <v>126</v>
      </c>
      <c r="K91" s="140">
        <f t="shared" si="23"/>
        <v>11.666666666666666</v>
      </c>
      <c r="L91" s="137">
        <f>IF([1]tmpTJ1!M29="","",[1]tmpTJ1!M29)</f>
        <v>216</v>
      </c>
      <c r="M91" s="138">
        <f t="shared" si="24"/>
        <v>20</v>
      </c>
      <c r="N91" s="139">
        <f>IF([1]tmpTJ1!P29="","",[1]tmpTJ1!P29)</f>
        <v>289</v>
      </c>
      <c r="O91" s="140">
        <f t="shared" si="25"/>
        <v>26.75925925925926</v>
      </c>
      <c r="P91" s="137">
        <f>IF([1]tmpTJ1!S29="","",[1]tmpTJ1!S29)</f>
        <v>328</v>
      </c>
      <c r="Q91" s="138">
        <f t="shared" si="20"/>
        <v>30.37037037037037</v>
      </c>
      <c r="R91" s="139">
        <f>IF([1]tmpTJ1!V29="","",[1]tmpTJ1!V29)</f>
        <v>378</v>
      </c>
      <c r="S91" s="140">
        <f t="shared" si="26"/>
        <v>35</v>
      </c>
      <c r="T91" s="137">
        <f>IF([1]tmpTJ1!Y29="","",[1]tmpTJ1!Y29)</f>
        <v>419</v>
      </c>
      <c r="U91" s="138">
        <f t="shared" si="27"/>
        <v>38.796296296296298</v>
      </c>
      <c r="V91" s="139">
        <f>IF([1]tmpTJ1!AB29="","",[1]tmpTJ1!AB29)</f>
        <v>443</v>
      </c>
      <c r="W91" s="141">
        <f t="shared" si="28"/>
        <v>41.018518518518519</v>
      </c>
      <c r="X91" s="137">
        <f>IF([1]tmpTJ1!AE29="","",[1]tmpTJ1!AE29)</f>
        <v>472</v>
      </c>
      <c r="Y91" s="142">
        <f t="shared" si="29"/>
        <v>43.703703703703702</v>
      </c>
      <c r="Z91" s="139">
        <f>IF([1]tmpTJ1!AH29="","",[1]tmpTJ1!AH29)</f>
        <v>486</v>
      </c>
      <c r="AA91" s="141">
        <f t="shared" si="30"/>
        <v>45</v>
      </c>
      <c r="AB91" s="137">
        <f>IF([1]tmpTJ1!AK29="","",[1]tmpTJ1!AK29)</f>
        <v>500</v>
      </c>
      <c r="AC91" s="142">
        <f t="shared" si="21"/>
        <v>46.296296296296298</v>
      </c>
      <c r="AD91" s="139">
        <f>IF([1]tmpTJ1!AN29="","",[1]tmpTJ1!AN29)</f>
        <v>504</v>
      </c>
      <c r="AE91" s="143">
        <f>IF(AND(AC91&lt;&gt;0,AD91&lt;&gt;""),(AD91/E91)*100,"")</f>
        <v>46.666666666666664</v>
      </c>
      <c r="AF91" s="144">
        <f>IF(OR(AD91="",[1]tmpTJ1!AP29=""),"",[1]tmpTJ1!AP29)</f>
        <v>7</v>
      </c>
      <c r="AG91" s="145">
        <f>IF(AD91="","",[1]tmpTJ1!AR29)</f>
        <v>104</v>
      </c>
      <c r="AH91" s="135">
        <f>IF(AD91&lt;&gt;"",AD91+[1]tmpTJ1!AP29+AG91,"")</f>
        <v>615</v>
      </c>
      <c r="AI91" s="146">
        <f>IF((AH91&lt;&gt;""),(AH91/E91)*100,"")</f>
        <v>56.944444444444443</v>
      </c>
      <c r="AJ91" s="264"/>
    </row>
    <row r="92" spans="3:36" ht="21" customHeight="1" x14ac:dyDescent="0.6">
      <c r="C92" s="147"/>
      <c r="D92" s="148"/>
      <c r="E92" s="149">
        <f>IF(AND(E90&lt;&gt;"",E91&lt;&gt;""),E90+E91,"")</f>
        <v>2075</v>
      </c>
      <c r="F92" s="150" t="str">
        <f>IF(AND(F90&lt;&gt;"",F91&lt;&gt;""),F90+F91,"")</f>
        <v/>
      </c>
      <c r="G92" s="151" t="str">
        <f t="shared" si="22"/>
        <v/>
      </c>
      <c r="H92" s="152">
        <f>IF(AND(H90&lt;&gt;"",H91&lt;&gt;""),H90+H91,"")</f>
        <v>132</v>
      </c>
      <c r="I92" s="153">
        <f>IF(AND(H92&lt;&gt;0,H92&lt;&gt;""),(H92/E92)*100,"")</f>
        <v>6.3614457831325302</v>
      </c>
      <c r="J92" s="154">
        <f>IF(AND(J90&lt;&gt;"",J91&lt;&gt;""),J90+J91,"")</f>
        <v>277</v>
      </c>
      <c r="K92" s="155">
        <f t="shared" si="23"/>
        <v>13.349397590361445</v>
      </c>
      <c r="L92" s="152">
        <f>IF(AND(L90&lt;&gt;"",L91&lt;&gt;""),L90+L91,"")</f>
        <v>448</v>
      </c>
      <c r="M92" s="153">
        <f t="shared" si="24"/>
        <v>21.590361445783131</v>
      </c>
      <c r="N92" s="154">
        <f>IF(AND(N90&lt;&gt;"",N91&lt;&gt;""),N90+N91,"")</f>
        <v>578</v>
      </c>
      <c r="O92" s="155">
        <f t="shared" si="25"/>
        <v>27.85542168674699</v>
      </c>
      <c r="P92" s="152">
        <f>IF(AND(P90&lt;&gt;"",P91&lt;&gt;""),P90+P91,"")</f>
        <v>649</v>
      </c>
      <c r="Q92" s="153">
        <f t="shared" si="20"/>
        <v>31.277108433734941</v>
      </c>
      <c r="R92" s="154">
        <f>IF(AND(R90&lt;&gt;"",R91&lt;&gt;""),R90+R91,"")</f>
        <v>732</v>
      </c>
      <c r="S92" s="155">
        <f t="shared" si="26"/>
        <v>35.277108433734938</v>
      </c>
      <c r="T92" s="152">
        <f>IF(AND(T90&lt;&gt;"",T91&lt;&gt;""),T90+T91,"")</f>
        <v>814</v>
      </c>
      <c r="U92" s="153">
        <f t="shared" si="27"/>
        <v>39.228915662650607</v>
      </c>
      <c r="V92" s="154">
        <f>IF(AND(V90&lt;&gt;"",V91&lt;&gt;""),V90+V91,"")</f>
        <v>858</v>
      </c>
      <c r="W92" s="156">
        <f t="shared" si="28"/>
        <v>41.349397590361448</v>
      </c>
      <c r="X92" s="152">
        <f>IF(AND(X90&lt;&gt;"",X91&lt;&gt;""),X90+X91,"")</f>
        <v>914</v>
      </c>
      <c r="Y92" s="157">
        <f t="shared" si="29"/>
        <v>44.048192771084338</v>
      </c>
      <c r="Z92" s="154">
        <f>IF(AND(Z90&lt;&gt;"",Z91&lt;&gt;""),Z90+Z91,"")</f>
        <v>940</v>
      </c>
      <c r="AA92" s="156">
        <f t="shared" si="30"/>
        <v>45.30120481927711</v>
      </c>
      <c r="AB92" s="152">
        <f>IF(AND(AB90&lt;&gt;"",AB91&lt;&gt;""),AB90+AB91,"")</f>
        <v>966</v>
      </c>
      <c r="AC92" s="157">
        <f t="shared" si="21"/>
        <v>46.554216867469876</v>
      </c>
      <c r="AD92" s="154">
        <f>IF(AND(AD90&lt;&gt;"",AD91&lt;&gt;""),AD90+AD91,"")</f>
        <v>974</v>
      </c>
      <c r="AE92" s="158">
        <f>IF(AND(AC92&lt;&gt;0,AD92&lt;&gt;""),(AD92/E92)*100,"")</f>
        <v>46.939759036144579</v>
      </c>
      <c r="AF92" s="159">
        <f>IF(AND(AF90&lt;&gt;"",AF91&lt;&gt;""),AF90+AF91,"")</f>
        <v>14</v>
      </c>
      <c r="AG92" s="160">
        <f>IF(AND(AG90&lt;&gt;"",AG91&lt;&gt;""),AG90+AG91,"")</f>
        <v>202</v>
      </c>
      <c r="AH92" s="152">
        <f>IF(AND(AH90&lt;&gt;"",AH91&lt;&gt;""),AH90+AH91,"")</f>
        <v>1190</v>
      </c>
      <c r="AI92" s="161">
        <f>IF(AH92&lt;&gt;"",(AH92/E92)*100,"")</f>
        <v>57.349397590361448</v>
      </c>
    </row>
    <row r="93" spans="3:36" ht="21" customHeight="1" x14ac:dyDescent="0.6">
      <c r="C93" s="89">
        <f>IF([1]tmpTJ1!A30="","",[1]tmpTJ1!A30)</f>
        <v>29</v>
      </c>
      <c r="D93" s="90" t="str">
        <f>IF([1]tmpTJ1!B30="","",[1]tmpTJ1!B30)</f>
        <v>仁尾町文化会館多目的ホール</v>
      </c>
      <c r="E93" s="162">
        <f>IF([1]tmpTJ1!C30="","",[1]tmpTJ1!C30)</f>
        <v>984</v>
      </c>
      <c r="F93" s="163"/>
      <c r="G93" s="164" t="str">
        <f t="shared" si="22"/>
        <v/>
      </c>
      <c r="H93" s="165">
        <f>IF([1]tmpTJ1!F30="","",[1]tmpTJ1!F30)</f>
        <v>69</v>
      </c>
      <c r="I93" s="166">
        <f>IF(H93="","",(H93/E93)*100)</f>
        <v>7.01219512195122</v>
      </c>
      <c r="J93" s="167">
        <f>IF([1]tmpTJ1!I30="","",[1]tmpTJ1!I30)</f>
        <v>142</v>
      </c>
      <c r="K93" s="168">
        <f t="shared" si="23"/>
        <v>14.43089430894309</v>
      </c>
      <c r="L93" s="165">
        <f>IF([1]tmpTJ1!L30="","",[1]tmpTJ1!L30)</f>
        <v>223</v>
      </c>
      <c r="M93" s="166">
        <f t="shared" si="24"/>
        <v>22.662601626016261</v>
      </c>
      <c r="N93" s="167">
        <f>IF([1]tmpTJ1!O30="","",[1]tmpTJ1!O30)</f>
        <v>275</v>
      </c>
      <c r="O93" s="168">
        <f t="shared" si="25"/>
        <v>27.947154471544717</v>
      </c>
      <c r="P93" s="165">
        <f>IF([1]tmpTJ1!R30="","",[1]tmpTJ1!R30)</f>
        <v>297</v>
      </c>
      <c r="Q93" s="166">
        <f t="shared" si="20"/>
        <v>30.182926829268293</v>
      </c>
      <c r="R93" s="167">
        <f>IF([1]tmpTJ1!U30="","",[1]tmpTJ1!U30)</f>
        <v>344</v>
      </c>
      <c r="S93" s="168">
        <f t="shared" si="26"/>
        <v>34.959349593495936</v>
      </c>
      <c r="T93" s="165">
        <f>IF([1]tmpTJ1!X30="","",[1]tmpTJ1!X30)</f>
        <v>371</v>
      </c>
      <c r="U93" s="166">
        <f t="shared" si="27"/>
        <v>37.703252032520325</v>
      </c>
      <c r="V93" s="167">
        <f>IF([1]tmpTJ1!AA30="","",[1]tmpTJ1!AA30)</f>
        <v>396</v>
      </c>
      <c r="W93" s="169">
        <f t="shared" si="28"/>
        <v>40.243902439024396</v>
      </c>
      <c r="X93" s="165">
        <f>IF([1]tmpTJ1!AD30="","",[1]tmpTJ1!AD30)</f>
        <v>424</v>
      </c>
      <c r="Y93" s="170">
        <f t="shared" si="29"/>
        <v>43.089430894308947</v>
      </c>
      <c r="Z93" s="167">
        <f>IF([1]tmpTJ1!AG30="","",[1]tmpTJ1!AG30)</f>
        <v>451</v>
      </c>
      <c r="AA93" s="169">
        <f t="shared" si="30"/>
        <v>45.833333333333329</v>
      </c>
      <c r="AB93" s="165">
        <f>IF([1]tmpTJ1!AJ30="","",[1]tmpTJ1!AJ30)</f>
        <v>460</v>
      </c>
      <c r="AC93" s="170">
        <f t="shared" si="21"/>
        <v>46.747967479674799</v>
      </c>
      <c r="AD93" s="167">
        <f>IF([1]tmpTJ1!AM30="","",[1]tmpTJ1!AM30)</f>
        <v>465</v>
      </c>
      <c r="AE93" s="171">
        <f>IF(AND(AD93&lt;&gt;0,AD93&lt;&gt;""),(AD93/E93)*100,"")</f>
        <v>47.256097560975604</v>
      </c>
      <c r="AF93" s="172">
        <f>IF(OR(AD93="",[1]tmpTJ1!AO30=""),"",[1]tmpTJ1!AO30)</f>
        <v>5</v>
      </c>
      <c r="AG93" s="173">
        <f>IF(AD93="","",[1]tmpTJ1!AQ30)</f>
        <v>81</v>
      </c>
      <c r="AH93" s="163">
        <f>IF(AD93&lt;&gt;"",AD93+[1]tmpTJ1!AO30+AG93,"")</f>
        <v>551</v>
      </c>
      <c r="AI93" s="174">
        <f>IF((AH93&lt;&gt;""),(AH93/E93)*100,"")</f>
        <v>55.99593495934959</v>
      </c>
    </row>
    <row r="94" spans="3:36" ht="21" customHeight="1" x14ac:dyDescent="0.6">
      <c r="C94" s="89"/>
      <c r="D94" s="90"/>
      <c r="E94" s="91">
        <f>IF([1]tmpTJ1!D30="","",[1]tmpTJ1!D30)</f>
        <v>1065</v>
      </c>
      <c r="F94" s="92"/>
      <c r="G94" s="93" t="str">
        <f t="shared" si="22"/>
        <v/>
      </c>
      <c r="H94" s="94">
        <f>IF([1]tmpTJ1!G30="","",[1]tmpTJ1!G30)</f>
        <v>45</v>
      </c>
      <c r="I94" s="95">
        <f>IF(H94="","",(H94/E94)*100)</f>
        <v>4.225352112676056</v>
      </c>
      <c r="J94" s="96">
        <f>IF([1]tmpTJ1!J30="","",[1]tmpTJ1!J30)</f>
        <v>116</v>
      </c>
      <c r="K94" s="97">
        <f t="shared" si="23"/>
        <v>10.892018779342722</v>
      </c>
      <c r="L94" s="94">
        <f>IF([1]tmpTJ1!M30="","",[1]tmpTJ1!M30)</f>
        <v>224</v>
      </c>
      <c r="M94" s="95">
        <f t="shared" si="24"/>
        <v>21.032863849765256</v>
      </c>
      <c r="N94" s="96">
        <f>IF([1]tmpTJ1!P30="","",[1]tmpTJ1!P30)</f>
        <v>289</v>
      </c>
      <c r="O94" s="97">
        <f t="shared" si="25"/>
        <v>27.136150234741784</v>
      </c>
      <c r="P94" s="94">
        <f>IF([1]tmpTJ1!S30="","",[1]tmpTJ1!S30)</f>
        <v>333</v>
      </c>
      <c r="Q94" s="95">
        <f t="shared" si="20"/>
        <v>31.26760563380282</v>
      </c>
      <c r="R94" s="96">
        <f>IF([1]tmpTJ1!V30="","",[1]tmpTJ1!V30)</f>
        <v>382</v>
      </c>
      <c r="S94" s="97">
        <f t="shared" si="26"/>
        <v>35.868544600938968</v>
      </c>
      <c r="T94" s="94">
        <f>IF([1]tmpTJ1!Y30="","",[1]tmpTJ1!Y30)</f>
        <v>413</v>
      </c>
      <c r="U94" s="95">
        <f t="shared" si="27"/>
        <v>38.779342723004696</v>
      </c>
      <c r="V94" s="96">
        <f>IF([1]tmpTJ1!AB30="","",[1]tmpTJ1!AB30)</f>
        <v>444</v>
      </c>
      <c r="W94" s="98">
        <f t="shared" si="28"/>
        <v>41.690140845070424</v>
      </c>
      <c r="X94" s="94">
        <f>IF([1]tmpTJ1!AE30="","",[1]tmpTJ1!AE30)</f>
        <v>475</v>
      </c>
      <c r="Y94" s="99">
        <f t="shared" si="29"/>
        <v>44.600938967136152</v>
      </c>
      <c r="Z94" s="96">
        <f>IF([1]tmpTJ1!AH30="","",[1]tmpTJ1!AH30)</f>
        <v>499</v>
      </c>
      <c r="AA94" s="98">
        <f t="shared" si="30"/>
        <v>46.854460093896719</v>
      </c>
      <c r="AB94" s="94">
        <f>IF([1]tmpTJ1!AK30="","",[1]tmpTJ1!AK30)</f>
        <v>516</v>
      </c>
      <c r="AC94" s="99">
        <f t="shared" si="21"/>
        <v>48.450704225352112</v>
      </c>
      <c r="AD94" s="96">
        <f>IF([1]tmpTJ1!AN30="","",[1]tmpTJ1!AN30)</f>
        <v>520</v>
      </c>
      <c r="AE94" s="100">
        <f>IF(AND(AC94&lt;&gt;0,AD94&lt;&gt;""),(AD94/E94)*100,"")</f>
        <v>48.826291079812208</v>
      </c>
      <c r="AF94" s="101">
        <f>IF(OR(AD94="",[1]tmpTJ1!AP30=""),"",[1]tmpTJ1!AP30)</f>
        <v>14</v>
      </c>
      <c r="AG94" s="102">
        <f>IF(AD94="","",[1]tmpTJ1!AR30)</f>
        <v>102</v>
      </c>
      <c r="AH94" s="92">
        <f>IF(AD94&lt;&gt;"",AD94+[1]tmpTJ1!AP30+AG94,"")</f>
        <v>636</v>
      </c>
      <c r="AI94" s="103">
        <f>IF((AH94&lt;&gt;""),(AH94/E94)*100,"")</f>
        <v>59.718309859154928</v>
      </c>
    </row>
    <row r="95" spans="3:36" ht="21" customHeight="1" x14ac:dyDescent="0.6">
      <c r="C95" s="89"/>
      <c r="D95" s="90"/>
      <c r="E95" s="104">
        <f>IF(AND(E93&lt;&gt;"",E94&lt;&gt;""),E93+E94,"")</f>
        <v>2049</v>
      </c>
      <c r="F95" s="105" t="str">
        <f>IF(AND(F93&lt;&gt;"",F94&lt;&gt;""),F93+F94,"")</f>
        <v/>
      </c>
      <c r="G95" s="106" t="str">
        <f t="shared" si="22"/>
        <v/>
      </c>
      <c r="H95" s="107">
        <f>IF(AND(H93&lt;&gt;"",H94&lt;&gt;""),H93+H94,"")</f>
        <v>114</v>
      </c>
      <c r="I95" s="108">
        <f>IF(AND(H95&lt;&gt;0,H95&lt;&gt;""),(H95/E95)*100,"")</f>
        <v>5.5636896046852122</v>
      </c>
      <c r="J95" s="109">
        <f>IF(AND(J93&lt;&gt;"",J94&lt;&gt;""),J93+J94,"")</f>
        <v>258</v>
      </c>
      <c r="K95" s="110">
        <f t="shared" si="23"/>
        <v>12.591508052708638</v>
      </c>
      <c r="L95" s="107">
        <f>IF(AND(L93&lt;&gt;"",L94&lt;&gt;""),L93+L94,"")</f>
        <v>447</v>
      </c>
      <c r="M95" s="108">
        <f t="shared" si="24"/>
        <v>21.815519765739385</v>
      </c>
      <c r="N95" s="109">
        <f>IF(AND(N93&lt;&gt;"",N94&lt;&gt;""),N93+N94,"")</f>
        <v>564</v>
      </c>
      <c r="O95" s="110">
        <f t="shared" si="25"/>
        <v>27.525622254758421</v>
      </c>
      <c r="P95" s="107">
        <f>IF(AND(P93&lt;&gt;"",P94&lt;&gt;""),P93+P94,"")</f>
        <v>630</v>
      </c>
      <c r="Q95" s="108">
        <f t="shared" si="20"/>
        <v>30.746705710102489</v>
      </c>
      <c r="R95" s="109">
        <f>IF(AND(R93&lt;&gt;"",R94&lt;&gt;""),R93+R94,"")</f>
        <v>726</v>
      </c>
      <c r="S95" s="110">
        <f t="shared" si="26"/>
        <v>35.431918008784777</v>
      </c>
      <c r="T95" s="107">
        <f>IF(AND(T93&lt;&gt;"",T94&lt;&gt;""),T93+T94,"")</f>
        <v>784</v>
      </c>
      <c r="U95" s="108">
        <f t="shared" si="27"/>
        <v>38.262567105905319</v>
      </c>
      <c r="V95" s="109">
        <f>IF(AND(V93&lt;&gt;"",V94&lt;&gt;""),V93+V94,"")</f>
        <v>840</v>
      </c>
      <c r="W95" s="111">
        <f t="shared" si="28"/>
        <v>40.995607613469986</v>
      </c>
      <c r="X95" s="107">
        <f>IF(AND(X93&lt;&gt;"",X94&lt;&gt;""),X93+X94,"")</f>
        <v>899</v>
      </c>
      <c r="Y95" s="112">
        <f t="shared" si="29"/>
        <v>43.875061005368472</v>
      </c>
      <c r="Z95" s="109">
        <f>IF(AND(Z93&lt;&gt;"",Z94&lt;&gt;""),Z93+Z94,"")</f>
        <v>950</v>
      </c>
      <c r="AA95" s="111">
        <f t="shared" si="30"/>
        <v>46.364080039043436</v>
      </c>
      <c r="AB95" s="107">
        <f>IF(AND(AB93&lt;&gt;"",AB94&lt;&gt;""),AB93+AB94,"")</f>
        <v>976</v>
      </c>
      <c r="AC95" s="112">
        <f t="shared" si="21"/>
        <v>47.632991703269887</v>
      </c>
      <c r="AD95" s="109">
        <f>IF(AND(AD93&lt;&gt;"",AD94&lt;&gt;""),AD93+AD94,"")</f>
        <v>985</v>
      </c>
      <c r="AE95" s="113">
        <f>IF(AND(AC95&lt;&gt;0,AD95&lt;&gt;""),(AD95/E95)*100,"")</f>
        <v>48.072230356271348</v>
      </c>
      <c r="AF95" s="114">
        <f>IF(AND(AF93&lt;&gt;"",AF94&lt;&gt;""),AF93+AF94,"")</f>
        <v>19</v>
      </c>
      <c r="AG95" s="115">
        <f>IF(AND(AG93&lt;&gt;"",AG94&lt;&gt;""),AG93+AG94,"")</f>
        <v>183</v>
      </c>
      <c r="AH95" s="107">
        <f>IF(AND(AH93&lt;&gt;"",AH94&lt;&gt;""),AH93+AH94,"")</f>
        <v>1187</v>
      </c>
      <c r="AI95" s="116">
        <f>IF(AH95&lt;&gt;"",(AH95/E95)*100,"")</f>
        <v>57.930697901415328</v>
      </c>
    </row>
    <row r="96" spans="3:36" ht="21" customHeight="1" x14ac:dyDescent="0.6">
      <c r="C96" s="117">
        <f>IF([1]tmpTJ1!A31="","",[1]tmpTJ1!A31)</f>
        <v>30</v>
      </c>
      <c r="D96" s="118" t="str">
        <f>IF([1]tmpTJ1!B31="","",[1]tmpTJ1!B31)</f>
        <v>家の浦自治会集会場</v>
      </c>
      <c r="E96" s="119">
        <f>IF([1]tmpTJ1!C31="","",[1]tmpTJ1!C31)</f>
        <v>62</v>
      </c>
      <c r="F96" s="120"/>
      <c r="G96" s="121" t="str">
        <f t="shared" si="22"/>
        <v/>
      </c>
      <c r="H96" s="122">
        <f>IF([1]tmpTJ1!F31="","",[1]tmpTJ1!F31)</f>
        <v>8</v>
      </c>
      <c r="I96" s="123">
        <f>IF(H96="","",(H96/E96)*100)</f>
        <v>12.903225806451612</v>
      </c>
      <c r="J96" s="124">
        <f>IF([1]tmpTJ1!I31="","",[1]tmpTJ1!I31)</f>
        <v>11</v>
      </c>
      <c r="K96" s="125">
        <f t="shared" si="23"/>
        <v>17.741935483870968</v>
      </c>
      <c r="L96" s="122">
        <f>IF([1]tmpTJ1!L31="","",[1]tmpTJ1!L31)</f>
        <v>16</v>
      </c>
      <c r="M96" s="123">
        <f t="shared" si="24"/>
        <v>25.806451612903224</v>
      </c>
      <c r="N96" s="124">
        <f>IF([1]tmpTJ1!O31="","",[1]tmpTJ1!O31)</f>
        <v>21</v>
      </c>
      <c r="O96" s="125">
        <f t="shared" si="25"/>
        <v>33.87096774193548</v>
      </c>
      <c r="P96" s="122">
        <f>IF([1]tmpTJ1!R31="","",[1]tmpTJ1!R31)</f>
        <v>22</v>
      </c>
      <c r="Q96" s="123">
        <f t="shared" si="20"/>
        <v>35.483870967741936</v>
      </c>
      <c r="R96" s="124">
        <f>IF([1]tmpTJ1!U31="","",[1]tmpTJ1!U31)</f>
        <v>24</v>
      </c>
      <c r="S96" s="125">
        <f t="shared" si="26"/>
        <v>38.70967741935484</v>
      </c>
      <c r="T96" s="122">
        <f>IF([1]tmpTJ1!X31="","",[1]tmpTJ1!X31)</f>
        <v>25</v>
      </c>
      <c r="U96" s="123">
        <f t="shared" si="27"/>
        <v>40.322580645161288</v>
      </c>
      <c r="V96" s="124">
        <f>IF([1]tmpTJ1!AA31="","",[1]tmpTJ1!AA31)</f>
        <v>28</v>
      </c>
      <c r="W96" s="126">
        <f t="shared" si="28"/>
        <v>45.161290322580641</v>
      </c>
      <c r="X96" s="122">
        <f>IF([1]tmpTJ1!AD31="","",[1]tmpTJ1!AD31)</f>
        <v>29</v>
      </c>
      <c r="Y96" s="127">
        <f t="shared" si="29"/>
        <v>46.774193548387096</v>
      </c>
      <c r="Z96" s="124">
        <f>IF([1]tmpTJ1!AG31="","",[1]tmpTJ1!AG31)</f>
        <v>32</v>
      </c>
      <c r="AA96" s="126">
        <f t="shared" si="30"/>
        <v>51.612903225806448</v>
      </c>
      <c r="AB96" s="122">
        <f>IF([1]tmpTJ1!AJ31="","",[1]tmpTJ1!AJ31)</f>
        <v>33</v>
      </c>
      <c r="AC96" s="127">
        <f t="shared" si="21"/>
        <v>53.225806451612897</v>
      </c>
      <c r="AD96" s="124">
        <f>IF([1]tmpTJ1!AM31="","",[1]tmpTJ1!AM31)</f>
        <v>34</v>
      </c>
      <c r="AE96" s="128">
        <f>IF(AND(AD96&lt;&gt;0,AD96&lt;&gt;""),(AD96/E96)*100,"")</f>
        <v>54.838709677419352</v>
      </c>
      <c r="AF96" s="129">
        <f>IF(OR(AD96="",[1]tmpTJ1!AO31=""),"",[1]tmpTJ1!AO31)</f>
        <v>0</v>
      </c>
      <c r="AG96" s="130">
        <f>IF(AD96="","",[1]tmpTJ1!AQ31)</f>
        <v>9</v>
      </c>
      <c r="AH96" s="120">
        <f>IF(AD96&lt;&gt;"",AD96+[1]tmpTJ1!AO31+AG96,"")</f>
        <v>43</v>
      </c>
      <c r="AI96" s="131">
        <f>IF((AH96&lt;&gt;""),(AH96/E96)*100,"")</f>
        <v>69.354838709677423</v>
      </c>
    </row>
    <row r="97" spans="3:35" ht="21" customHeight="1" x14ac:dyDescent="0.6">
      <c r="C97" s="132"/>
      <c r="D97" s="133"/>
      <c r="E97" s="134">
        <f>IF([1]tmpTJ1!D31="","",[1]tmpTJ1!D31)</f>
        <v>71</v>
      </c>
      <c r="F97" s="135"/>
      <c r="G97" s="136" t="str">
        <f t="shared" si="22"/>
        <v/>
      </c>
      <c r="H97" s="137">
        <f>IF([1]tmpTJ1!G31="","",[1]tmpTJ1!G31)</f>
        <v>9</v>
      </c>
      <c r="I97" s="138">
        <f>IF(H97="","",(H97/E97)*100)</f>
        <v>12.676056338028168</v>
      </c>
      <c r="J97" s="139">
        <f>IF([1]tmpTJ1!J31="","",[1]tmpTJ1!J31)</f>
        <v>15</v>
      </c>
      <c r="K97" s="140">
        <f t="shared" si="23"/>
        <v>21.12676056338028</v>
      </c>
      <c r="L97" s="137">
        <f>IF([1]tmpTJ1!M31="","",[1]tmpTJ1!M31)</f>
        <v>24</v>
      </c>
      <c r="M97" s="138">
        <f t="shared" si="24"/>
        <v>33.802816901408448</v>
      </c>
      <c r="N97" s="139">
        <f>IF([1]tmpTJ1!P31="","",[1]tmpTJ1!P31)</f>
        <v>28</v>
      </c>
      <c r="O97" s="140">
        <f t="shared" si="25"/>
        <v>39.436619718309856</v>
      </c>
      <c r="P97" s="137">
        <f>IF([1]tmpTJ1!S31="","",[1]tmpTJ1!S31)</f>
        <v>28</v>
      </c>
      <c r="Q97" s="138">
        <f t="shared" si="20"/>
        <v>39.436619718309856</v>
      </c>
      <c r="R97" s="139">
        <f>IF([1]tmpTJ1!V31="","",[1]tmpTJ1!V31)</f>
        <v>32</v>
      </c>
      <c r="S97" s="140">
        <f t="shared" si="26"/>
        <v>45.070422535211272</v>
      </c>
      <c r="T97" s="137">
        <f>IF([1]tmpTJ1!Y31="","",[1]tmpTJ1!Y31)</f>
        <v>34</v>
      </c>
      <c r="U97" s="138">
        <f t="shared" si="27"/>
        <v>47.887323943661968</v>
      </c>
      <c r="V97" s="139">
        <f>IF([1]tmpTJ1!AB31="","",[1]tmpTJ1!AB31)</f>
        <v>37</v>
      </c>
      <c r="W97" s="141">
        <f t="shared" si="28"/>
        <v>52.112676056338024</v>
      </c>
      <c r="X97" s="137">
        <f>IF([1]tmpTJ1!AE31="","",[1]tmpTJ1!AE31)</f>
        <v>37</v>
      </c>
      <c r="Y97" s="142">
        <f t="shared" si="29"/>
        <v>52.112676056338024</v>
      </c>
      <c r="Z97" s="139">
        <f>IF([1]tmpTJ1!AH31="","",[1]tmpTJ1!AH31)</f>
        <v>43</v>
      </c>
      <c r="AA97" s="141">
        <f t="shared" si="30"/>
        <v>60.563380281690137</v>
      </c>
      <c r="AB97" s="137">
        <f>IF([1]tmpTJ1!AK31="","",[1]tmpTJ1!AK31)</f>
        <v>43</v>
      </c>
      <c r="AC97" s="142">
        <f t="shared" si="21"/>
        <v>60.563380281690137</v>
      </c>
      <c r="AD97" s="139">
        <f>IF([1]tmpTJ1!AN31="","",[1]tmpTJ1!AN31)</f>
        <v>43</v>
      </c>
      <c r="AE97" s="143">
        <f>IF(AND(AC97&lt;&gt;0,AD97&lt;&gt;""),(AD97/E97)*100,"")</f>
        <v>60.563380281690137</v>
      </c>
      <c r="AF97" s="144">
        <f>IF(OR(AD97="",[1]tmpTJ1!AP31=""),"",[1]tmpTJ1!AP31)</f>
        <v>0</v>
      </c>
      <c r="AG97" s="145">
        <f>IF(AD97="","",[1]tmpTJ1!AR31)</f>
        <v>14</v>
      </c>
      <c r="AH97" s="135">
        <f>IF(AD97&lt;&gt;"",AD97+[1]tmpTJ1!AP31+AG97,"")</f>
        <v>57</v>
      </c>
      <c r="AI97" s="146">
        <f>IF((AH97&lt;&gt;""),(AH97/E97)*100,"")</f>
        <v>80.281690140845072</v>
      </c>
    </row>
    <row r="98" spans="3:35" ht="21" customHeight="1" thickBot="1" x14ac:dyDescent="0.65">
      <c r="C98" s="175"/>
      <c r="D98" s="176"/>
      <c r="E98" s="177">
        <f>IF(AND(E96&lt;&gt;"",E97&lt;&gt;""),E96+E97,"")</f>
        <v>133</v>
      </c>
      <c r="F98" s="178" t="str">
        <f>IF(AND(F96&lt;&gt;"",F97&lt;&gt;""),F96+F97,"")</f>
        <v/>
      </c>
      <c r="G98" s="179" t="str">
        <f t="shared" si="22"/>
        <v/>
      </c>
      <c r="H98" s="180">
        <f>IF(AND(H96&lt;&gt;"",H97&lt;&gt;""),H96+H97,"")</f>
        <v>17</v>
      </c>
      <c r="I98" s="181">
        <f>IF(AND(H98&lt;&gt;0,H98&lt;&gt;""),(H98/E98)*100,"")</f>
        <v>12.781954887218044</v>
      </c>
      <c r="J98" s="182">
        <f>IF(AND(J96&lt;&gt;"",J97&lt;&gt;""),J96+J97,"")</f>
        <v>26</v>
      </c>
      <c r="K98" s="183">
        <f t="shared" si="23"/>
        <v>19.548872180451127</v>
      </c>
      <c r="L98" s="180">
        <f>IF(AND(L96&lt;&gt;"",L97&lt;&gt;""),L96+L97,"")</f>
        <v>40</v>
      </c>
      <c r="M98" s="181">
        <f t="shared" si="24"/>
        <v>30.075187969924812</v>
      </c>
      <c r="N98" s="182">
        <f>IF(AND(N96&lt;&gt;"",N97&lt;&gt;""),N96+N97,"")</f>
        <v>49</v>
      </c>
      <c r="O98" s="183">
        <f t="shared" si="25"/>
        <v>36.84210526315789</v>
      </c>
      <c r="P98" s="180">
        <f>IF(AND(P96&lt;&gt;"",P97&lt;&gt;""),P96+P97,"")</f>
        <v>50</v>
      </c>
      <c r="Q98" s="181">
        <f t="shared" si="20"/>
        <v>37.593984962406012</v>
      </c>
      <c r="R98" s="182">
        <f>IF(AND(R96&lt;&gt;"",R97&lt;&gt;""),R96+R97,"")</f>
        <v>56</v>
      </c>
      <c r="S98" s="183">
        <f t="shared" si="26"/>
        <v>42.105263157894733</v>
      </c>
      <c r="T98" s="180">
        <f>IF(AND(T96&lt;&gt;"",T97&lt;&gt;""),T96+T97,"")</f>
        <v>59</v>
      </c>
      <c r="U98" s="181">
        <f t="shared" si="27"/>
        <v>44.360902255639097</v>
      </c>
      <c r="V98" s="182">
        <f>IF(AND(V96&lt;&gt;"",V97&lt;&gt;""),V96+V97,"")</f>
        <v>65</v>
      </c>
      <c r="W98" s="184">
        <f t="shared" si="28"/>
        <v>48.872180451127818</v>
      </c>
      <c r="X98" s="180">
        <f>IF(AND(X96&lt;&gt;"",X97&lt;&gt;""),X96+X97,"")</f>
        <v>66</v>
      </c>
      <c r="Y98" s="185">
        <f t="shared" si="29"/>
        <v>49.624060150375939</v>
      </c>
      <c r="Z98" s="182">
        <f>IF(AND(Z96&lt;&gt;"",Z97&lt;&gt;""),Z96+Z97,"")</f>
        <v>75</v>
      </c>
      <c r="AA98" s="184">
        <f t="shared" si="30"/>
        <v>56.390977443609025</v>
      </c>
      <c r="AB98" s="180">
        <f>IF(AND(AB96&lt;&gt;"",AB97&lt;&gt;""),AB96+AB97,"")</f>
        <v>76</v>
      </c>
      <c r="AC98" s="185">
        <f t="shared" si="21"/>
        <v>57.142857142857139</v>
      </c>
      <c r="AD98" s="182">
        <f>IF(AND(AD96&lt;&gt;"",AD97&lt;&gt;""),AD96+AD97,"")</f>
        <v>77</v>
      </c>
      <c r="AE98" s="186">
        <f>IF(AND(AC98&lt;&gt;0,AD98&lt;&gt;""),(AD98/E98)*100,"")</f>
        <v>57.894736842105267</v>
      </c>
      <c r="AF98" s="187">
        <f>IF(AND(AF96&lt;&gt;"",AF97&lt;&gt;""),AF96+AF97,"")</f>
        <v>0</v>
      </c>
      <c r="AG98" s="188">
        <f>IF(AND(AG96&lt;&gt;"",AG97&lt;&gt;""),AG96+AG97,"")</f>
        <v>23</v>
      </c>
      <c r="AH98" s="180">
        <f>IF(AND(AH96&lt;&gt;"",AH97&lt;&gt;""),AH96+AH97,"")</f>
        <v>100</v>
      </c>
      <c r="AI98" s="189">
        <f>IF(AH98&lt;&gt;"",(AH98/E98)*100,"")</f>
        <v>75.187969924812023</v>
      </c>
    </row>
    <row r="99" spans="3:35" ht="21" customHeight="1" x14ac:dyDescent="0.6">
      <c r="C99" s="89">
        <f>IF([1]tmpTJ1!A32="","",[1]tmpTJ1!A32)</f>
        <v>31</v>
      </c>
      <c r="D99" s="90" t="str">
        <f>IF([1]tmpTJ1!B32="","",[1]tmpTJ1!B32)</f>
        <v>黒川公民館</v>
      </c>
      <c r="E99" s="162">
        <f>IF([1]tmpTJ1!C32="","",[1]tmpTJ1!C32)</f>
        <v>179</v>
      </c>
      <c r="F99" s="163"/>
      <c r="G99" s="164" t="str">
        <f t="shared" si="22"/>
        <v/>
      </c>
      <c r="H99" s="165">
        <f>IF([1]tmpTJ1!F32="","",[1]tmpTJ1!F32)</f>
        <v>20</v>
      </c>
      <c r="I99" s="166">
        <f>IF(H99="","",(H99/E99)*100)</f>
        <v>11.173184357541899</v>
      </c>
      <c r="J99" s="167">
        <f>IF([1]tmpTJ1!I32="","",[1]tmpTJ1!I32)</f>
        <v>35</v>
      </c>
      <c r="K99" s="168">
        <f t="shared" si="23"/>
        <v>19.553072625698324</v>
      </c>
      <c r="L99" s="165">
        <f>IF([1]tmpTJ1!L32="","",[1]tmpTJ1!L32)</f>
        <v>53</v>
      </c>
      <c r="M99" s="166">
        <f t="shared" si="24"/>
        <v>29.608938547486037</v>
      </c>
      <c r="N99" s="167">
        <f>IF([1]tmpTJ1!O32="","",[1]tmpTJ1!O32)</f>
        <v>65</v>
      </c>
      <c r="O99" s="168">
        <f t="shared" si="25"/>
        <v>36.312849162011176</v>
      </c>
      <c r="P99" s="165">
        <f>IF([1]tmpTJ1!R32="","",[1]tmpTJ1!R32)</f>
        <v>72</v>
      </c>
      <c r="Q99" s="166">
        <f t="shared" si="20"/>
        <v>40.22346368715084</v>
      </c>
      <c r="R99" s="167">
        <f>IF([1]tmpTJ1!U32="","",[1]tmpTJ1!U32)</f>
        <v>76</v>
      </c>
      <c r="S99" s="168">
        <f t="shared" si="26"/>
        <v>42.458100558659218</v>
      </c>
      <c r="T99" s="165">
        <f>IF([1]tmpTJ1!X32="","",[1]tmpTJ1!X32)</f>
        <v>79</v>
      </c>
      <c r="U99" s="166">
        <f t="shared" si="27"/>
        <v>44.134078212290504</v>
      </c>
      <c r="V99" s="167">
        <f>IF([1]tmpTJ1!AA32="","",[1]tmpTJ1!AA32)</f>
        <v>83</v>
      </c>
      <c r="W99" s="169">
        <f t="shared" si="28"/>
        <v>46.368715083798882</v>
      </c>
      <c r="X99" s="165">
        <f>IF([1]tmpTJ1!AD32="","",[1]tmpTJ1!AD32)</f>
        <v>84</v>
      </c>
      <c r="Y99" s="170">
        <f t="shared" si="29"/>
        <v>46.927374301675975</v>
      </c>
      <c r="Z99" s="167">
        <f>IF([1]tmpTJ1!AG32="","",[1]tmpTJ1!AG32)</f>
        <v>87</v>
      </c>
      <c r="AA99" s="169">
        <f t="shared" si="30"/>
        <v>48.603351955307261</v>
      </c>
      <c r="AB99" s="165">
        <f>IF([1]tmpTJ1!AJ32="","",[1]tmpTJ1!AJ32)</f>
        <v>91</v>
      </c>
      <c r="AC99" s="170">
        <f t="shared" si="21"/>
        <v>50.837988826815639</v>
      </c>
      <c r="AD99" s="167">
        <f>IF([1]tmpTJ1!AM32="","",[1]tmpTJ1!AM32)</f>
        <v>92</v>
      </c>
      <c r="AE99" s="171">
        <f>IF(AND(AD99&lt;&gt;0,AD99&lt;&gt;""),(AD99/E99)*100,"")</f>
        <v>51.396648044692739</v>
      </c>
      <c r="AF99" s="172">
        <f>IF(OR(AD99="",[1]tmpTJ1!AO32=""),"",[1]tmpTJ1!AO32)</f>
        <v>0</v>
      </c>
      <c r="AG99" s="173">
        <f>IF(AD99="","",[1]tmpTJ1!AQ32)</f>
        <v>18</v>
      </c>
      <c r="AH99" s="163">
        <f>IF(AD99&lt;&gt;"",AD99+[1]tmpTJ1!AO32+AG99,"")</f>
        <v>110</v>
      </c>
      <c r="AI99" s="174">
        <f>IF((AH99&lt;&gt;""),(AH99/E99)*100,"")</f>
        <v>61.452513966480446</v>
      </c>
    </row>
    <row r="100" spans="3:35" ht="21" customHeight="1" x14ac:dyDescent="0.6">
      <c r="C100" s="89"/>
      <c r="D100" s="90"/>
      <c r="E100" s="91">
        <f>IF([1]tmpTJ1!D32="","",[1]tmpTJ1!D32)</f>
        <v>214</v>
      </c>
      <c r="F100" s="92"/>
      <c r="G100" s="93" t="str">
        <f t="shared" si="22"/>
        <v/>
      </c>
      <c r="H100" s="94">
        <f>IF([1]tmpTJ1!G32="","",[1]tmpTJ1!G32)</f>
        <v>14</v>
      </c>
      <c r="I100" s="95">
        <f>IF(H100="","",(H100/E100)*100)</f>
        <v>6.5420560747663545</v>
      </c>
      <c r="J100" s="96">
        <f>IF([1]tmpTJ1!J32="","",[1]tmpTJ1!J32)</f>
        <v>30</v>
      </c>
      <c r="K100" s="97">
        <f t="shared" si="23"/>
        <v>14.018691588785046</v>
      </c>
      <c r="L100" s="94">
        <f>IF([1]tmpTJ1!M32="","",[1]tmpTJ1!M32)</f>
        <v>53</v>
      </c>
      <c r="M100" s="95">
        <f t="shared" si="24"/>
        <v>24.766355140186917</v>
      </c>
      <c r="N100" s="96">
        <f>IF([1]tmpTJ1!P32="","",[1]tmpTJ1!P32)</f>
        <v>66</v>
      </c>
      <c r="O100" s="97">
        <f t="shared" si="25"/>
        <v>30.841121495327101</v>
      </c>
      <c r="P100" s="94">
        <f>IF([1]tmpTJ1!S32="","",[1]tmpTJ1!S32)</f>
        <v>70</v>
      </c>
      <c r="Q100" s="95">
        <f t="shared" si="20"/>
        <v>32.710280373831772</v>
      </c>
      <c r="R100" s="96">
        <f>IF([1]tmpTJ1!V32="","",[1]tmpTJ1!V32)</f>
        <v>79</v>
      </c>
      <c r="S100" s="97">
        <f t="shared" si="26"/>
        <v>36.915887850467286</v>
      </c>
      <c r="T100" s="94">
        <f>IF([1]tmpTJ1!Y32="","",[1]tmpTJ1!Y32)</f>
        <v>80</v>
      </c>
      <c r="U100" s="95">
        <f t="shared" si="27"/>
        <v>37.383177570093459</v>
      </c>
      <c r="V100" s="96">
        <f>IF([1]tmpTJ1!AB32="","",[1]tmpTJ1!AB32)</f>
        <v>83</v>
      </c>
      <c r="W100" s="98">
        <f t="shared" si="28"/>
        <v>38.785046728971963</v>
      </c>
      <c r="X100" s="94">
        <f>IF([1]tmpTJ1!AE32="","",[1]tmpTJ1!AE32)</f>
        <v>88</v>
      </c>
      <c r="Y100" s="99">
        <f t="shared" si="29"/>
        <v>41.121495327102799</v>
      </c>
      <c r="Z100" s="96">
        <f>IF([1]tmpTJ1!AH32="","",[1]tmpTJ1!AH32)</f>
        <v>92</v>
      </c>
      <c r="AA100" s="98">
        <f t="shared" si="30"/>
        <v>42.990654205607477</v>
      </c>
      <c r="AB100" s="94">
        <f>IF([1]tmpTJ1!AK32="","",[1]tmpTJ1!AK32)</f>
        <v>94</v>
      </c>
      <c r="AC100" s="99">
        <f t="shared" si="21"/>
        <v>43.925233644859816</v>
      </c>
      <c r="AD100" s="96">
        <f>IF([1]tmpTJ1!AN32="","",[1]tmpTJ1!AN32)</f>
        <v>97</v>
      </c>
      <c r="AE100" s="100">
        <f>IF(AND(AC100&lt;&gt;0,AD100&lt;&gt;""),(AD100/E100)*100,"")</f>
        <v>45.32710280373832</v>
      </c>
      <c r="AF100" s="101">
        <f>IF(OR(AD100="",[1]tmpTJ1!AP32=""),"",[1]tmpTJ1!AP32)</f>
        <v>0</v>
      </c>
      <c r="AG100" s="102">
        <f>IF(AD100="","",[1]tmpTJ1!AR32)</f>
        <v>22</v>
      </c>
      <c r="AH100" s="92">
        <f>IF(AD100&lt;&gt;"",AD100+[1]tmpTJ1!AP32+AG100,"")</f>
        <v>119</v>
      </c>
      <c r="AI100" s="103">
        <f>IF((AH100&lt;&gt;""),(AH100/E100)*100,"")</f>
        <v>55.607476635514018</v>
      </c>
    </row>
    <row r="101" spans="3:35" ht="21" customHeight="1" x14ac:dyDescent="0.6">
      <c r="C101" s="89"/>
      <c r="D101" s="90"/>
      <c r="E101" s="104">
        <f>IF(AND(E99&lt;&gt;"",E100&lt;&gt;""),E99+E100,"")</f>
        <v>393</v>
      </c>
      <c r="F101" s="105" t="str">
        <f>IF(AND(F99&lt;&gt;"",F100&lt;&gt;""),F99+F100,"")</f>
        <v/>
      </c>
      <c r="G101" s="106" t="str">
        <f t="shared" si="22"/>
        <v/>
      </c>
      <c r="H101" s="107">
        <f>IF(AND(H99&lt;&gt;"",H100&lt;&gt;""),H99+H100,"")</f>
        <v>34</v>
      </c>
      <c r="I101" s="108">
        <f>IF(AND(H101&lt;&gt;0,H101&lt;&gt;""),(H101/E101)*100,"")</f>
        <v>8.6513994910941463</v>
      </c>
      <c r="J101" s="109">
        <f>IF(AND(J99&lt;&gt;"",J100&lt;&gt;""),J99+J100,"")</f>
        <v>65</v>
      </c>
      <c r="K101" s="110">
        <f t="shared" si="23"/>
        <v>16.539440203562343</v>
      </c>
      <c r="L101" s="107">
        <f>IF(AND(L99&lt;&gt;"",L100&lt;&gt;""),L99+L100,"")</f>
        <v>106</v>
      </c>
      <c r="M101" s="108">
        <f t="shared" si="24"/>
        <v>26.972010178117049</v>
      </c>
      <c r="N101" s="109">
        <f>IF(AND(N99&lt;&gt;"",N100&lt;&gt;""),N99+N100,"")</f>
        <v>131</v>
      </c>
      <c r="O101" s="110">
        <f t="shared" si="25"/>
        <v>33.333333333333329</v>
      </c>
      <c r="P101" s="107">
        <f>IF(AND(P99&lt;&gt;"",P100&lt;&gt;""),P99+P100,"")</f>
        <v>142</v>
      </c>
      <c r="Q101" s="108">
        <f t="shared" si="20"/>
        <v>36.132315521628499</v>
      </c>
      <c r="R101" s="109">
        <f>IF(AND(R99&lt;&gt;"",R100&lt;&gt;""),R99+R100,"")</f>
        <v>155</v>
      </c>
      <c r="S101" s="110">
        <f t="shared" si="26"/>
        <v>39.440203562340969</v>
      </c>
      <c r="T101" s="107">
        <f>IF(AND(T99&lt;&gt;"",T100&lt;&gt;""),T99+T100,"")</f>
        <v>159</v>
      </c>
      <c r="U101" s="108">
        <f t="shared" si="27"/>
        <v>40.458015267175576</v>
      </c>
      <c r="V101" s="109">
        <f>IF(AND(V99&lt;&gt;"",V100&lt;&gt;""),V99+V100,"")</f>
        <v>166</v>
      </c>
      <c r="W101" s="111">
        <f t="shared" si="28"/>
        <v>42.239185750636132</v>
      </c>
      <c r="X101" s="107">
        <f>IF(AND(X99&lt;&gt;"",X100&lt;&gt;""),X99+X100,"")</f>
        <v>172</v>
      </c>
      <c r="Y101" s="112">
        <f t="shared" si="29"/>
        <v>43.765903307888046</v>
      </c>
      <c r="Z101" s="109">
        <f>IF(AND(Z99&lt;&gt;"",Z100&lt;&gt;""),Z99+Z100,"")</f>
        <v>179</v>
      </c>
      <c r="AA101" s="111">
        <f t="shared" si="30"/>
        <v>45.547073791348602</v>
      </c>
      <c r="AB101" s="107">
        <f>IF(AND(AB99&lt;&gt;"",AB100&lt;&gt;""),AB99+AB100,"")</f>
        <v>185</v>
      </c>
      <c r="AC101" s="112">
        <f t="shared" si="21"/>
        <v>47.073791348600508</v>
      </c>
      <c r="AD101" s="109">
        <f>IF(AND(AD99&lt;&gt;"",AD100&lt;&gt;""),AD99+AD100,"")</f>
        <v>189</v>
      </c>
      <c r="AE101" s="113">
        <f>IF(AND(AC101&lt;&gt;0,AD101&lt;&gt;""),(AD101/E101)*100,"")</f>
        <v>48.091603053435115</v>
      </c>
      <c r="AF101" s="114">
        <f>IF(AND(AF99&lt;&gt;"",AF100&lt;&gt;""),AF99+AF100,"")</f>
        <v>0</v>
      </c>
      <c r="AG101" s="115">
        <f>IF(AND(AG99&lt;&gt;"",AG100&lt;&gt;""),AG99+AG100,"")</f>
        <v>40</v>
      </c>
      <c r="AH101" s="107">
        <f>IF(AND(AH99&lt;&gt;"",AH100&lt;&gt;""),AH99+AH100,"")</f>
        <v>229</v>
      </c>
      <c r="AI101" s="116">
        <f>IF(AH101&lt;&gt;"",(AH101/E101)*100,"")</f>
        <v>58.269720101781175</v>
      </c>
    </row>
    <row r="102" spans="3:35" ht="21" customHeight="1" x14ac:dyDescent="0.6">
      <c r="C102" s="117">
        <f>IF([1]tmpTJ1!A33="","",[1]tmpTJ1!A33)</f>
        <v>32</v>
      </c>
      <c r="D102" s="118" t="str">
        <f>IF([1]tmpTJ1!B33="","",[1]tmpTJ1!B33)</f>
        <v>旧財田上小学校屋内運動場</v>
      </c>
      <c r="E102" s="119">
        <f>IF([1]tmpTJ1!C33="","",[1]tmpTJ1!C33)</f>
        <v>342</v>
      </c>
      <c r="F102" s="120"/>
      <c r="G102" s="121" t="str">
        <f t="shared" si="22"/>
        <v/>
      </c>
      <c r="H102" s="122">
        <f>IF([1]tmpTJ1!F33="","",[1]tmpTJ1!F33)</f>
        <v>20</v>
      </c>
      <c r="I102" s="123">
        <f>IF(H102="","",(H102/E102)*100)</f>
        <v>5.8479532163742682</v>
      </c>
      <c r="J102" s="124">
        <f>IF([1]tmpTJ1!I33="","",[1]tmpTJ1!I33)</f>
        <v>53</v>
      </c>
      <c r="K102" s="125">
        <f t="shared" si="23"/>
        <v>15.497076023391813</v>
      </c>
      <c r="L102" s="122">
        <f>IF([1]tmpTJ1!L33="","",[1]tmpTJ1!L33)</f>
        <v>91</v>
      </c>
      <c r="M102" s="123">
        <f t="shared" si="24"/>
        <v>26.608187134502927</v>
      </c>
      <c r="N102" s="124">
        <f>IF([1]tmpTJ1!O33="","",[1]tmpTJ1!O33)</f>
        <v>118</v>
      </c>
      <c r="O102" s="125">
        <f t="shared" si="25"/>
        <v>34.502923976608187</v>
      </c>
      <c r="P102" s="122">
        <f>IF([1]tmpTJ1!R33="","",[1]tmpTJ1!R33)</f>
        <v>128</v>
      </c>
      <c r="Q102" s="123">
        <f t="shared" si="20"/>
        <v>37.42690058479532</v>
      </c>
      <c r="R102" s="124">
        <f>IF([1]tmpTJ1!U33="","",[1]tmpTJ1!U33)</f>
        <v>144</v>
      </c>
      <c r="S102" s="125">
        <f t="shared" si="26"/>
        <v>42.105263157894733</v>
      </c>
      <c r="T102" s="122">
        <f>IF([1]tmpTJ1!X33="","",[1]tmpTJ1!X33)</f>
        <v>150</v>
      </c>
      <c r="U102" s="123">
        <f t="shared" si="27"/>
        <v>43.859649122807014</v>
      </c>
      <c r="V102" s="124">
        <f>IF([1]tmpTJ1!AA33="","",[1]tmpTJ1!AA33)</f>
        <v>163</v>
      </c>
      <c r="W102" s="126">
        <f t="shared" si="28"/>
        <v>47.66081871345029</v>
      </c>
      <c r="X102" s="122">
        <f>IF([1]tmpTJ1!AD33="","",[1]tmpTJ1!AD33)</f>
        <v>168</v>
      </c>
      <c r="Y102" s="127">
        <f t="shared" si="29"/>
        <v>49.122807017543856</v>
      </c>
      <c r="Z102" s="124">
        <f>IF([1]tmpTJ1!AG33="","",[1]tmpTJ1!AG33)</f>
        <v>178</v>
      </c>
      <c r="AA102" s="126">
        <f t="shared" si="30"/>
        <v>52.046783625730995</v>
      </c>
      <c r="AB102" s="122">
        <f>IF([1]tmpTJ1!AJ33="","",[1]tmpTJ1!AJ33)</f>
        <v>183</v>
      </c>
      <c r="AC102" s="127">
        <f t="shared" si="21"/>
        <v>53.508771929824562</v>
      </c>
      <c r="AD102" s="124">
        <f>IF([1]tmpTJ1!AM33="","",[1]tmpTJ1!AM33)</f>
        <v>184</v>
      </c>
      <c r="AE102" s="128">
        <f>IF(AND(AD102&lt;&gt;0,AD102&lt;&gt;""),(AD102/E102)*100,"")</f>
        <v>53.801169590643269</v>
      </c>
      <c r="AF102" s="129">
        <f>IF(OR(AD102="",[1]tmpTJ1!AO33=""),"",[1]tmpTJ1!AO33)</f>
        <v>0</v>
      </c>
      <c r="AG102" s="130">
        <f>IF(AD102="","",[1]tmpTJ1!AQ33)</f>
        <v>42</v>
      </c>
      <c r="AH102" s="120">
        <f>IF(AD102&lt;&gt;"",AD102+[1]tmpTJ1!AO33+AG102,"")</f>
        <v>226</v>
      </c>
      <c r="AI102" s="131">
        <f>IF((AH102&lt;&gt;""),(AH102/E102)*100,"")</f>
        <v>66.081871345029242</v>
      </c>
    </row>
    <row r="103" spans="3:35" ht="21" customHeight="1" x14ac:dyDescent="0.6">
      <c r="C103" s="132"/>
      <c r="D103" s="133"/>
      <c r="E103" s="134">
        <f>IF([1]tmpTJ1!D33="","",[1]tmpTJ1!D33)</f>
        <v>370</v>
      </c>
      <c r="F103" s="135"/>
      <c r="G103" s="136" t="str">
        <f t="shared" si="22"/>
        <v/>
      </c>
      <c r="H103" s="137">
        <f>IF([1]tmpTJ1!G33="","",[1]tmpTJ1!G33)</f>
        <v>17</v>
      </c>
      <c r="I103" s="138">
        <f>IF(H103="","",(H103/E103)*100)</f>
        <v>4.5945945945945947</v>
      </c>
      <c r="J103" s="139">
        <f>IF([1]tmpTJ1!J33="","",[1]tmpTJ1!J33)</f>
        <v>56</v>
      </c>
      <c r="K103" s="140">
        <f t="shared" si="23"/>
        <v>15.135135135135137</v>
      </c>
      <c r="L103" s="137">
        <f>IF([1]tmpTJ1!M33="","",[1]tmpTJ1!M33)</f>
        <v>91</v>
      </c>
      <c r="M103" s="138">
        <f t="shared" si="24"/>
        <v>24.594594594594597</v>
      </c>
      <c r="N103" s="139">
        <f>IF([1]tmpTJ1!P33="","",[1]tmpTJ1!P33)</f>
        <v>120</v>
      </c>
      <c r="O103" s="140">
        <f t="shared" si="25"/>
        <v>32.432432432432435</v>
      </c>
      <c r="P103" s="137">
        <f>IF([1]tmpTJ1!S33="","",[1]tmpTJ1!S33)</f>
        <v>130</v>
      </c>
      <c r="Q103" s="138">
        <f t="shared" si="20"/>
        <v>35.135135135135137</v>
      </c>
      <c r="R103" s="139">
        <f>IF([1]tmpTJ1!V33="","",[1]tmpTJ1!V33)</f>
        <v>152</v>
      </c>
      <c r="S103" s="140">
        <f t="shared" si="26"/>
        <v>41.081081081081081</v>
      </c>
      <c r="T103" s="137">
        <f>IF([1]tmpTJ1!Y33="","",[1]tmpTJ1!Y33)</f>
        <v>160</v>
      </c>
      <c r="U103" s="138">
        <f t="shared" si="27"/>
        <v>43.243243243243242</v>
      </c>
      <c r="V103" s="139">
        <f>IF([1]tmpTJ1!AB33="","",[1]tmpTJ1!AB33)</f>
        <v>171</v>
      </c>
      <c r="W103" s="141">
        <f t="shared" si="28"/>
        <v>46.216216216216218</v>
      </c>
      <c r="X103" s="137">
        <f>IF([1]tmpTJ1!AE33="","",[1]tmpTJ1!AE33)</f>
        <v>177</v>
      </c>
      <c r="Y103" s="142">
        <f t="shared" si="29"/>
        <v>47.837837837837839</v>
      </c>
      <c r="Z103" s="139">
        <f>IF([1]tmpTJ1!AH33="","",[1]tmpTJ1!AH33)</f>
        <v>181</v>
      </c>
      <c r="AA103" s="141">
        <f t="shared" si="30"/>
        <v>48.918918918918919</v>
      </c>
      <c r="AB103" s="137">
        <f>IF([1]tmpTJ1!AK33="","",[1]tmpTJ1!AK33)</f>
        <v>186</v>
      </c>
      <c r="AC103" s="142">
        <f t="shared" si="21"/>
        <v>50.270270270270267</v>
      </c>
      <c r="AD103" s="139">
        <f>IF([1]tmpTJ1!AN33="","",[1]tmpTJ1!AN33)</f>
        <v>187</v>
      </c>
      <c r="AE103" s="143">
        <f>IF(AND(AC103&lt;&gt;0,AD103&lt;&gt;""),(AD103/E103)*100,"")</f>
        <v>50.540540540540533</v>
      </c>
      <c r="AF103" s="144">
        <f>IF(OR(AD103="",[1]tmpTJ1!AP33=""),"",[1]tmpTJ1!AP33)</f>
        <v>1</v>
      </c>
      <c r="AG103" s="145">
        <f>IF(AD103="","",[1]tmpTJ1!AR33)</f>
        <v>55</v>
      </c>
      <c r="AH103" s="135">
        <f>IF(AD103&lt;&gt;"",AD103+[1]tmpTJ1!AP33+AG103,"")</f>
        <v>243</v>
      </c>
      <c r="AI103" s="146">
        <f>IF((AH103&lt;&gt;""),(AH103/E103)*100,"")</f>
        <v>65.675675675675677</v>
      </c>
    </row>
    <row r="104" spans="3:35" ht="21" customHeight="1" x14ac:dyDescent="0.6">
      <c r="C104" s="147"/>
      <c r="D104" s="148"/>
      <c r="E104" s="149">
        <f>IF(AND(E102&lt;&gt;"",E103&lt;&gt;""),E102+E103,"")</f>
        <v>712</v>
      </c>
      <c r="F104" s="150" t="str">
        <f>IF(AND(F102&lt;&gt;"",F103&lt;&gt;""),F102+F103,"")</f>
        <v/>
      </c>
      <c r="G104" s="151" t="str">
        <f t="shared" si="22"/>
        <v/>
      </c>
      <c r="H104" s="152">
        <f>IF(AND(H102&lt;&gt;"",H103&lt;&gt;""),H102+H103,"")</f>
        <v>37</v>
      </c>
      <c r="I104" s="153">
        <f>IF(AND(H104&lt;&gt;0,H104&lt;&gt;""),(H104/E104)*100,"")</f>
        <v>5.1966292134831464</v>
      </c>
      <c r="J104" s="154">
        <f>IF(AND(J102&lt;&gt;"",J103&lt;&gt;""),J102+J103,"")</f>
        <v>109</v>
      </c>
      <c r="K104" s="155">
        <f t="shared" si="23"/>
        <v>15.308988764044946</v>
      </c>
      <c r="L104" s="152">
        <f>IF(AND(L102&lt;&gt;"",L103&lt;&gt;""),L102+L103,"")</f>
        <v>182</v>
      </c>
      <c r="M104" s="153">
        <f t="shared" si="24"/>
        <v>25.561797752808989</v>
      </c>
      <c r="N104" s="154">
        <f>IF(AND(N102&lt;&gt;"",N103&lt;&gt;""),N102+N103,"")</f>
        <v>238</v>
      </c>
      <c r="O104" s="155">
        <f t="shared" si="25"/>
        <v>33.426966292134829</v>
      </c>
      <c r="P104" s="152">
        <f>IF(AND(P102&lt;&gt;"",P103&lt;&gt;""),P102+P103,"")</f>
        <v>258</v>
      </c>
      <c r="Q104" s="153">
        <f t="shared" si="20"/>
        <v>36.235955056179776</v>
      </c>
      <c r="R104" s="154">
        <f>IF(AND(R102&lt;&gt;"",R103&lt;&gt;""),R102+R103,"")</f>
        <v>296</v>
      </c>
      <c r="S104" s="155">
        <f t="shared" si="26"/>
        <v>41.573033707865171</v>
      </c>
      <c r="T104" s="152">
        <f>IF(AND(T102&lt;&gt;"",T103&lt;&gt;""),T102+T103,"")</f>
        <v>310</v>
      </c>
      <c r="U104" s="153">
        <f t="shared" si="27"/>
        <v>43.539325842696627</v>
      </c>
      <c r="V104" s="154">
        <f>IF(AND(V102&lt;&gt;"",V103&lt;&gt;""),V102+V103,"")</f>
        <v>334</v>
      </c>
      <c r="W104" s="156">
        <f t="shared" si="28"/>
        <v>46.91011235955056</v>
      </c>
      <c r="X104" s="152">
        <f>IF(AND(X102&lt;&gt;"",X103&lt;&gt;""),X102+X103,"")</f>
        <v>345</v>
      </c>
      <c r="Y104" s="157">
        <f t="shared" si="29"/>
        <v>48.455056179775283</v>
      </c>
      <c r="Z104" s="154">
        <f>IF(AND(Z102&lt;&gt;"",Z103&lt;&gt;""),Z102+Z103,"")</f>
        <v>359</v>
      </c>
      <c r="AA104" s="156">
        <f t="shared" si="30"/>
        <v>50.421348314606739</v>
      </c>
      <c r="AB104" s="152">
        <f>IF(AND(AB102&lt;&gt;"",AB103&lt;&gt;""),AB102+AB103,"")</f>
        <v>369</v>
      </c>
      <c r="AC104" s="157">
        <f t="shared" si="21"/>
        <v>51.825842696629209</v>
      </c>
      <c r="AD104" s="154">
        <f>IF(AND(AD102&lt;&gt;"",AD103&lt;&gt;""),AD102+AD103,"")</f>
        <v>371</v>
      </c>
      <c r="AE104" s="158">
        <f>IF(AND(AC104&lt;&gt;0,AD104&lt;&gt;""),(AD104/E104)*100,"")</f>
        <v>52.106741573033709</v>
      </c>
      <c r="AF104" s="159">
        <f>IF(AND(AF102&lt;&gt;"",AF103&lt;&gt;""),AF102+AF103,"")</f>
        <v>1</v>
      </c>
      <c r="AG104" s="160">
        <f>IF(AND(AG102&lt;&gt;"",AG103&lt;&gt;""),AG102+AG103,"")</f>
        <v>97</v>
      </c>
      <c r="AH104" s="152">
        <f>IF(AND(AH102&lt;&gt;"",AH103&lt;&gt;""),AH102+AH103,"")</f>
        <v>469</v>
      </c>
      <c r="AI104" s="161">
        <f>IF(AH104&lt;&gt;"",(AH104/E104)*100,"")</f>
        <v>65.870786516853926</v>
      </c>
    </row>
    <row r="105" spans="3:35" ht="21" customHeight="1" x14ac:dyDescent="0.6">
      <c r="C105" s="89">
        <f>IF([1]tmpTJ1!A34="","",[1]tmpTJ1!A34)</f>
        <v>33</v>
      </c>
      <c r="D105" s="90" t="str">
        <f>IF([1]tmpTJ1!B34="","",[1]tmpTJ1!B34)</f>
        <v>財田庁舎ホール</v>
      </c>
      <c r="E105" s="162">
        <f>IF([1]tmpTJ1!C34="","",[1]tmpTJ1!C34)</f>
        <v>398</v>
      </c>
      <c r="F105" s="163"/>
      <c r="G105" s="164" t="str">
        <f t="shared" si="22"/>
        <v/>
      </c>
      <c r="H105" s="165">
        <f>IF([1]tmpTJ1!F34="","",[1]tmpTJ1!F34)</f>
        <v>33</v>
      </c>
      <c r="I105" s="166">
        <f>IF(H105="","",(H105/E105)*100)</f>
        <v>8.291457286432161</v>
      </c>
      <c r="J105" s="167">
        <f>IF([1]tmpTJ1!I34="","",[1]tmpTJ1!I34)</f>
        <v>71</v>
      </c>
      <c r="K105" s="168">
        <f t="shared" si="23"/>
        <v>17.839195979899497</v>
      </c>
      <c r="L105" s="165">
        <f>IF([1]tmpTJ1!L34="","",[1]tmpTJ1!L34)</f>
        <v>101</v>
      </c>
      <c r="M105" s="166">
        <f t="shared" si="24"/>
        <v>25.376884422110553</v>
      </c>
      <c r="N105" s="167">
        <f>IF([1]tmpTJ1!O34="","",[1]tmpTJ1!O34)</f>
        <v>127</v>
      </c>
      <c r="O105" s="168">
        <f t="shared" si="25"/>
        <v>31.909547738693465</v>
      </c>
      <c r="P105" s="165">
        <f>IF([1]tmpTJ1!R34="","",[1]tmpTJ1!R34)</f>
        <v>141</v>
      </c>
      <c r="Q105" s="166">
        <f t="shared" si="20"/>
        <v>35.427135678391956</v>
      </c>
      <c r="R105" s="167">
        <f>IF([1]tmpTJ1!U34="","",[1]tmpTJ1!U34)</f>
        <v>171</v>
      </c>
      <c r="S105" s="168">
        <f t="shared" si="26"/>
        <v>42.964824120603012</v>
      </c>
      <c r="T105" s="165">
        <f>IF([1]tmpTJ1!X34="","",[1]tmpTJ1!X34)</f>
        <v>184</v>
      </c>
      <c r="U105" s="166">
        <f t="shared" si="27"/>
        <v>46.231155778894475</v>
      </c>
      <c r="V105" s="167">
        <f>IF([1]tmpTJ1!AA34="","",[1]tmpTJ1!AA34)</f>
        <v>196</v>
      </c>
      <c r="W105" s="169">
        <f t="shared" si="28"/>
        <v>49.246231155778894</v>
      </c>
      <c r="X105" s="165">
        <f>IF([1]tmpTJ1!AD34="","",[1]tmpTJ1!AD34)</f>
        <v>204</v>
      </c>
      <c r="Y105" s="170">
        <f t="shared" si="29"/>
        <v>51.256281407035175</v>
      </c>
      <c r="Z105" s="167">
        <f>IF([1]tmpTJ1!AG34="","",[1]tmpTJ1!AG34)</f>
        <v>212</v>
      </c>
      <c r="AA105" s="169">
        <f t="shared" si="30"/>
        <v>53.266331658291456</v>
      </c>
      <c r="AB105" s="165">
        <f>IF([1]tmpTJ1!AJ34="","",[1]tmpTJ1!AJ34)</f>
        <v>219</v>
      </c>
      <c r="AC105" s="170">
        <f t="shared" si="21"/>
        <v>55.0251256281407</v>
      </c>
      <c r="AD105" s="167">
        <f>IF([1]tmpTJ1!AM34="","",[1]tmpTJ1!AM34)</f>
        <v>220</v>
      </c>
      <c r="AE105" s="171">
        <f>IF(AND(AD105&lt;&gt;0,AD105&lt;&gt;""),(AD105/E105)*100,"")</f>
        <v>55.276381909547737</v>
      </c>
      <c r="AF105" s="172">
        <f>IF(OR(AD105="",[1]tmpTJ1!AO34=""),"",[1]tmpTJ1!AO34)</f>
        <v>3</v>
      </c>
      <c r="AG105" s="173">
        <f>IF(AD105="","",[1]tmpTJ1!AQ34)</f>
        <v>49</v>
      </c>
      <c r="AH105" s="163">
        <f>IF(AD105&lt;&gt;"",AD105+[1]tmpTJ1!AO34+AG105,"")</f>
        <v>272</v>
      </c>
      <c r="AI105" s="174">
        <f>IF((AH105&lt;&gt;""),(AH105/E105)*100,"")</f>
        <v>68.341708542713562</v>
      </c>
    </row>
    <row r="106" spans="3:35" ht="21" customHeight="1" x14ac:dyDescent="0.6">
      <c r="C106" s="89"/>
      <c r="D106" s="90"/>
      <c r="E106" s="91">
        <f>IF([1]tmpTJ1!D34="","",[1]tmpTJ1!D34)</f>
        <v>445</v>
      </c>
      <c r="F106" s="92"/>
      <c r="G106" s="93" t="str">
        <f t="shared" si="22"/>
        <v/>
      </c>
      <c r="H106" s="94">
        <f>IF([1]tmpTJ1!G34="","",[1]tmpTJ1!G34)</f>
        <v>25</v>
      </c>
      <c r="I106" s="95">
        <f>IF(H106="","",(H106/E106)*100)</f>
        <v>5.6179775280898872</v>
      </c>
      <c r="J106" s="96">
        <f>IF([1]tmpTJ1!J34="","",[1]tmpTJ1!J34)</f>
        <v>64</v>
      </c>
      <c r="K106" s="97">
        <f t="shared" si="23"/>
        <v>14.382022471910114</v>
      </c>
      <c r="L106" s="94">
        <f>IF([1]tmpTJ1!M34="","",[1]tmpTJ1!M34)</f>
        <v>92</v>
      </c>
      <c r="M106" s="95">
        <f t="shared" si="24"/>
        <v>20.674157303370784</v>
      </c>
      <c r="N106" s="96">
        <f>IF([1]tmpTJ1!P34="","",[1]tmpTJ1!P34)</f>
        <v>124</v>
      </c>
      <c r="O106" s="97">
        <f t="shared" si="25"/>
        <v>27.86516853932584</v>
      </c>
      <c r="P106" s="94">
        <f>IF([1]tmpTJ1!S34="","",[1]tmpTJ1!S34)</f>
        <v>143</v>
      </c>
      <c r="Q106" s="95">
        <f t="shared" si="20"/>
        <v>32.134831460674157</v>
      </c>
      <c r="R106" s="96">
        <f>IF([1]tmpTJ1!V34="","",[1]tmpTJ1!V34)</f>
        <v>168</v>
      </c>
      <c r="S106" s="97">
        <f t="shared" si="26"/>
        <v>37.752808988764045</v>
      </c>
      <c r="T106" s="94">
        <f>IF([1]tmpTJ1!Y34="","",[1]tmpTJ1!Y34)</f>
        <v>185</v>
      </c>
      <c r="U106" s="95">
        <f t="shared" si="27"/>
        <v>41.573033707865171</v>
      </c>
      <c r="V106" s="96">
        <f>IF([1]tmpTJ1!AB34="","",[1]tmpTJ1!AB34)</f>
        <v>199</v>
      </c>
      <c r="W106" s="98">
        <f t="shared" si="28"/>
        <v>44.719101123595507</v>
      </c>
      <c r="X106" s="94">
        <f>IF([1]tmpTJ1!AE34="","",[1]tmpTJ1!AE34)</f>
        <v>205</v>
      </c>
      <c r="Y106" s="99">
        <f t="shared" si="29"/>
        <v>46.067415730337082</v>
      </c>
      <c r="Z106" s="96">
        <f>IF([1]tmpTJ1!AH34="","",[1]tmpTJ1!AH34)</f>
        <v>217</v>
      </c>
      <c r="AA106" s="98">
        <f t="shared" si="30"/>
        <v>48.764044943820224</v>
      </c>
      <c r="AB106" s="94">
        <f>IF([1]tmpTJ1!AK34="","",[1]tmpTJ1!AK34)</f>
        <v>223</v>
      </c>
      <c r="AC106" s="99">
        <f t="shared" si="21"/>
        <v>50.112359550561806</v>
      </c>
      <c r="AD106" s="96">
        <f>IF([1]tmpTJ1!AN34="","",[1]tmpTJ1!AN34)</f>
        <v>224</v>
      </c>
      <c r="AE106" s="100">
        <f>IF(AND(AC106&lt;&gt;0,AD106&lt;&gt;""),(AD106/E106)*100,"")</f>
        <v>50.337078651685395</v>
      </c>
      <c r="AF106" s="101">
        <f>IF(OR(AD106="",[1]tmpTJ1!AP34=""),"",[1]tmpTJ1!AP34)</f>
        <v>3</v>
      </c>
      <c r="AG106" s="102">
        <f>IF(AD106="","",[1]tmpTJ1!AR34)</f>
        <v>60</v>
      </c>
      <c r="AH106" s="92">
        <f>IF(AD106&lt;&gt;"",AD106+[1]tmpTJ1!AP34+AG106,"")</f>
        <v>287</v>
      </c>
      <c r="AI106" s="103">
        <f>IF((AH106&lt;&gt;""),(AH106/E106)*100,"")</f>
        <v>64.49438202247191</v>
      </c>
    </row>
    <row r="107" spans="3:35" ht="21" customHeight="1" x14ac:dyDescent="0.6">
      <c r="C107" s="89"/>
      <c r="D107" s="90"/>
      <c r="E107" s="191">
        <f>IF(AND(E105&lt;&gt;"",E106&lt;&gt;""),E105+E106,"")</f>
        <v>843</v>
      </c>
      <c r="F107" s="192" t="str">
        <f>IF(AND(F105&lt;&gt;"",F106&lt;&gt;""),F105+F106,"")</f>
        <v/>
      </c>
      <c r="G107" s="193" t="str">
        <f>IF(AND(E107&lt;&gt;0,F107&lt;&gt;""),(F107/E107)*100,"")</f>
        <v/>
      </c>
      <c r="H107" s="194">
        <f>IF(AND(H105&lt;&gt;"",H106&lt;&gt;""),H105+H106,"")</f>
        <v>58</v>
      </c>
      <c r="I107" s="195">
        <f>IF(AND(H107&lt;&gt;0,H107&lt;&gt;""),(H107/E107)*100,"")</f>
        <v>6.8801897983392646</v>
      </c>
      <c r="J107" s="196">
        <f>IF(AND(J105&lt;&gt;"",J106&lt;&gt;""),J105+J106,"")</f>
        <v>135</v>
      </c>
      <c r="K107" s="197">
        <f>IF(AND(I107&lt;&gt;0,J107&lt;&gt;""),(J107/E107)*100,"")</f>
        <v>16.014234875444842</v>
      </c>
      <c r="L107" s="194">
        <f>IF(AND(L105&lt;&gt;"",L106&lt;&gt;""),L105+L106,"")</f>
        <v>193</v>
      </c>
      <c r="M107" s="195">
        <f>IF(AND(K107&lt;&gt;0,L107&lt;&gt;""),(L107/E107)*100,"")</f>
        <v>22.894424673784105</v>
      </c>
      <c r="N107" s="196">
        <f>IF(AND(N105&lt;&gt;"",N106&lt;&gt;""),N105+N106,"")</f>
        <v>251</v>
      </c>
      <c r="O107" s="197">
        <f>IF(AND(M107&lt;&gt;0,N107&lt;&gt;""),(N107/E107)*100,"")</f>
        <v>29.774614472123368</v>
      </c>
      <c r="P107" s="194">
        <f>IF(AND(P105&lt;&gt;"",P106&lt;&gt;""),P105+P106,"")</f>
        <v>284</v>
      </c>
      <c r="Q107" s="195">
        <f t="shared" si="20"/>
        <v>33.68920521945433</v>
      </c>
      <c r="R107" s="196">
        <f>IF(AND(R105&lt;&gt;"",R106&lt;&gt;""),R105+R106,"")</f>
        <v>339</v>
      </c>
      <c r="S107" s="197">
        <f>IF(AND(Q107&lt;&gt;0,R107&lt;&gt;""),(R107/E107)*100,"")</f>
        <v>40.213523131672595</v>
      </c>
      <c r="T107" s="194">
        <f>IF(AND(T105&lt;&gt;"",T106&lt;&gt;""),T105+T106,"")</f>
        <v>369</v>
      </c>
      <c r="U107" s="195">
        <f>IF(AND(S107&lt;&gt;0,T107&lt;&gt;""),(T107/E107)*100,"")</f>
        <v>43.772241992882563</v>
      </c>
      <c r="V107" s="196">
        <f>IF(AND(V105&lt;&gt;"",V106&lt;&gt;""),V105+V106,"")</f>
        <v>395</v>
      </c>
      <c r="W107" s="198">
        <f>IF(AND(U107&lt;&gt;0,V107&lt;&gt;""),(V107/E107)*100,"")</f>
        <v>46.856465005931199</v>
      </c>
      <c r="X107" s="194">
        <f>IF(AND(X105&lt;&gt;"",X106&lt;&gt;""),X105+X106,"")</f>
        <v>409</v>
      </c>
      <c r="Y107" s="199">
        <f>IF(AND(W107&lt;&gt;0,X107&lt;&gt;""),(X107/E107)*100,"")</f>
        <v>48.517200474495844</v>
      </c>
      <c r="Z107" s="196">
        <f>IF(AND(Z105&lt;&gt;"",Z106&lt;&gt;""),Z105+Z106,"")</f>
        <v>429</v>
      </c>
      <c r="AA107" s="198">
        <f>IF(AND(Y107&lt;&gt;0,Z107&lt;&gt;""),(Z107/E107)*100,"")</f>
        <v>50.889679715302492</v>
      </c>
      <c r="AB107" s="194">
        <f>IF(AND(AB105&lt;&gt;"",AB106&lt;&gt;""),AB105+AB106,"")</f>
        <v>442</v>
      </c>
      <c r="AC107" s="199">
        <f t="shared" si="21"/>
        <v>52.431791221826806</v>
      </c>
      <c r="AD107" s="196">
        <f>IF(AND(AD105&lt;&gt;"",AD106&lt;&gt;""),AD105+AD106,"")</f>
        <v>444</v>
      </c>
      <c r="AE107" s="200">
        <f>IF(AND(AC107&lt;&gt;0,AD107&lt;&gt;""),(AD107/E107)*100,"")</f>
        <v>52.669039145907469</v>
      </c>
      <c r="AF107" s="201">
        <f>IF(AND(AF105&lt;&gt;"",AF106&lt;&gt;""),AF105+AF106,"")</f>
        <v>6</v>
      </c>
      <c r="AG107" s="202">
        <f>IF(AND(AG105&lt;&gt;"",AG106&lt;&gt;""),AG105+AG106,"")</f>
        <v>109</v>
      </c>
      <c r="AH107" s="194">
        <f>IF(AND(AH105&lt;&gt;"",AH106&lt;&gt;""),AH105+AH106,"")</f>
        <v>559</v>
      </c>
      <c r="AI107" s="203">
        <f>IF(AH107&lt;&gt;"",(AH107/E107)*100,"")</f>
        <v>66.310794780545663</v>
      </c>
    </row>
    <row r="108" spans="3:35" ht="21" customHeight="1" x14ac:dyDescent="0.6">
      <c r="C108" s="117">
        <f>IF([1]tmpTJ1!A35="","",[1]tmpTJ1!A35)</f>
        <v>34</v>
      </c>
      <c r="D108" s="118" t="str">
        <f>IF([1]tmpTJ1!B35="","",[1]tmpTJ1!B35)</f>
        <v>財田町防災センター</v>
      </c>
      <c r="E108" s="119">
        <f>IF([1]tmpTJ1!C35="","",[1]tmpTJ1!C35)</f>
        <v>585</v>
      </c>
      <c r="F108" s="120"/>
      <c r="G108" s="121" t="str">
        <f>IF(AND(E108&lt;&gt;0,F108&lt;&gt;""),(F108/E108)*100,"")</f>
        <v/>
      </c>
      <c r="H108" s="122">
        <f>IF([1]tmpTJ1!F35="","",[1]tmpTJ1!F35)</f>
        <v>48</v>
      </c>
      <c r="I108" s="123">
        <f>IF(H108="","",(H108/E108)*100)</f>
        <v>8.2051282051282044</v>
      </c>
      <c r="J108" s="124">
        <f>IF([1]tmpTJ1!I35="","",[1]tmpTJ1!I35)</f>
        <v>85</v>
      </c>
      <c r="K108" s="125">
        <f>IF(AND(I108&lt;&gt;0,J108&lt;&gt;""),(J108/E108)*100,"")</f>
        <v>14.529914529914532</v>
      </c>
      <c r="L108" s="122">
        <f>IF([1]tmpTJ1!L35="","",[1]tmpTJ1!L35)</f>
        <v>128</v>
      </c>
      <c r="M108" s="123">
        <f>IF(AND(K108&lt;&gt;0,L108&lt;&gt;""),(L108/E108)*100,"")</f>
        <v>21.880341880341881</v>
      </c>
      <c r="N108" s="124">
        <f>IF([1]tmpTJ1!O35="","",[1]tmpTJ1!O35)</f>
        <v>156</v>
      </c>
      <c r="O108" s="125">
        <f>IF(AND(M108&lt;&gt;0,N108&lt;&gt;""),(N108/E108)*100,"")</f>
        <v>26.666666666666668</v>
      </c>
      <c r="P108" s="122">
        <f>IF([1]tmpTJ1!R35="","",[1]tmpTJ1!R35)</f>
        <v>181</v>
      </c>
      <c r="Q108" s="123">
        <f>IF(AND(O108&lt;&gt;0,P108&lt;&gt;""),(P108/E108)*100,"")</f>
        <v>30.94017094017094</v>
      </c>
      <c r="R108" s="124">
        <f>IF([1]tmpTJ1!U35="","",[1]tmpTJ1!U35)</f>
        <v>193</v>
      </c>
      <c r="S108" s="125">
        <f>IF(AND(Q108&lt;&gt;0,R108&lt;&gt;""),(R108/E108)*100,"")</f>
        <v>32.991452991452988</v>
      </c>
      <c r="T108" s="122">
        <f>IF([1]tmpTJ1!X35="","",[1]tmpTJ1!X35)</f>
        <v>210</v>
      </c>
      <c r="U108" s="123">
        <f>IF(AND(S108&lt;&gt;0,T108&lt;&gt;""),(T108/E108)*100,"")</f>
        <v>35.897435897435898</v>
      </c>
      <c r="V108" s="124">
        <f>IF([1]tmpTJ1!AA35="","",[1]tmpTJ1!AA35)</f>
        <v>227</v>
      </c>
      <c r="W108" s="126">
        <f>IF(AND(U108&lt;&gt;0,V108&lt;&gt;""),(V108/E108)*100,"")</f>
        <v>38.803418803418808</v>
      </c>
      <c r="X108" s="122">
        <f>IF([1]tmpTJ1!AD35="","",[1]tmpTJ1!AD35)</f>
        <v>237</v>
      </c>
      <c r="Y108" s="127">
        <f>IF(AND(W108&lt;&gt;0,X108&lt;&gt;""),(X108/E108)*100,"")</f>
        <v>40.512820512820511</v>
      </c>
      <c r="Z108" s="124">
        <f>IF([1]tmpTJ1!AG35="","",[1]tmpTJ1!AG35)</f>
        <v>256</v>
      </c>
      <c r="AA108" s="126">
        <f>IF(AND(Y108&lt;&gt;0,Z108&lt;&gt;""),(Z108/E108)*100,"")</f>
        <v>43.760683760683762</v>
      </c>
      <c r="AB108" s="122">
        <f>IF([1]tmpTJ1!AJ35="","",[1]tmpTJ1!AJ35)</f>
        <v>262</v>
      </c>
      <c r="AC108" s="127">
        <f>IF(AND(AA108&lt;&gt;0,AB108&lt;&gt;""),(AB108/E108)*100,"")</f>
        <v>44.786324786324791</v>
      </c>
      <c r="AD108" s="124">
        <f>IF([1]tmpTJ1!AM35="","",[1]tmpTJ1!AM35)</f>
        <v>263</v>
      </c>
      <c r="AE108" s="128">
        <f>IF(AND(AD108&lt;&gt;0,AD108&lt;&gt;""),(AD108/E108)*100,"")</f>
        <v>44.957264957264961</v>
      </c>
      <c r="AF108" s="129">
        <f>IF(OR(AD108="",[1]tmpTJ1!AO35=""),"",[1]tmpTJ1!AO35)</f>
        <v>3</v>
      </c>
      <c r="AG108" s="130">
        <f>IF(AD108="","",[1]tmpTJ1!AQ35)</f>
        <v>62</v>
      </c>
      <c r="AH108" s="120">
        <f>IF(AD108&lt;&gt;"",AD108+[1]tmpTJ1!AO35+AG108,"")</f>
        <v>328</v>
      </c>
      <c r="AI108" s="131">
        <f>IF((AH108&lt;&gt;""),(AH108/E108)*100,"")</f>
        <v>56.068376068376068</v>
      </c>
    </row>
    <row r="109" spans="3:35" ht="21" customHeight="1" x14ac:dyDescent="0.6">
      <c r="C109" s="132"/>
      <c r="D109" s="133"/>
      <c r="E109" s="134">
        <f>IF([1]tmpTJ1!D35="","",[1]tmpTJ1!D35)</f>
        <v>614</v>
      </c>
      <c r="F109" s="135"/>
      <c r="G109" s="136" t="str">
        <f>IF(AND(E109&lt;&gt;0,F109&lt;&gt;""),(F109/E109)*100,"")</f>
        <v/>
      </c>
      <c r="H109" s="137">
        <f>IF([1]tmpTJ1!G35="","",[1]tmpTJ1!G35)</f>
        <v>36</v>
      </c>
      <c r="I109" s="138">
        <f>IF(H109="","",(H109/E109)*100)</f>
        <v>5.8631921824104234</v>
      </c>
      <c r="J109" s="139">
        <f>IF([1]tmpTJ1!J35="","",[1]tmpTJ1!J35)</f>
        <v>73</v>
      </c>
      <c r="K109" s="140">
        <f>IF(AND(I109&lt;&gt;0,J109&lt;&gt;""),(J109/E109)*100,"")</f>
        <v>11.889250814332247</v>
      </c>
      <c r="L109" s="137">
        <f>IF([1]tmpTJ1!M35="","",[1]tmpTJ1!M35)</f>
        <v>122</v>
      </c>
      <c r="M109" s="138">
        <f>IF(AND(K109&lt;&gt;0,L109&lt;&gt;""),(L109/E109)*100,"")</f>
        <v>19.869706840390879</v>
      </c>
      <c r="N109" s="139">
        <f>IF([1]tmpTJ1!P35="","",[1]tmpTJ1!P35)</f>
        <v>147</v>
      </c>
      <c r="O109" s="140">
        <f>IF(AND(M109&lt;&gt;0,N109&lt;&gt;""),(N109/E109)*100,"")</f>
        <v>23.941368078175895</v>
      </c>
      <c r="P109" s="137">
        <f>IF([1]tmpTJ1!S35="","",[1]tmpTJ1!S35)</f>
        <v>171</v>
      </c>
      <c r="Q109" s="138">
        <f>IF(AND(O109&lt;&gt;0,P109&lt;&gt;""),(P109/E109)*100,"")</f>
        <v>27.850162866449512</v>
      </c>
      <c r="R109" s="139">
        <f>IF([1]tmpTJ1!V35="","",[1]tmpTJ1!V35)</f>
        <v>187</v>
      </c>
      <c r="S109" s="140">
        <f>IF(AND(Q109&lt;&gt;0,R109&lt;&gt;""),(R109/E109)*100,"")</f>
        <v>30.456026058631924</v>
      </c>
      <c r="T109" s="137">
        <f>IF([1]tmpTJ1!Y35="","",[1]tmpTJ1!Y35)</f>
        <v>202</v>
      </c>
      <c r="U109" s="138">
        <f>IF(AND(S109&lt;&gt;0,T109&lt;&gt;""),(T109/E109)*100,"")</f>
        <v>32.899022801302927</v>
      </c>
      <c r="V109" s="139">
        <f>IF([1]tmpTJ1!AB35="","",[1]tmpTJ1!AB35)</f>
        <v>216</v>
      </c>
      <c r="W109" s="141">
        <f>IF(AND(U109&lt;&gt;0,V109&lt;&gt;""),(V109/E109)*100,"")</f>
        <v>35.179153094462542</v>
      </c>
      <c r="X109" s="137">
        <f>IF([1]tmpTJ1!AE35="","",[1]tmpTJ1!AE35)</f>
        <v>228</v>
      </c>
      <c r="Y109" s="142">
        <f>IF(AND(W109&lt;&gt;0,X109&lt;&gt;""),(X109/E109)*100,"")</f>
        <v>37.133550488599347</v>
      </c>
      <c r="Z109" s="139">
        <f>IF([1]tmpTJ1!AH35="","",[1]tmpTJ1!AH35)</f>
        <v>253</v>
      </c>
      <c r="AA109" s="141">
        <f>IF(AND(Y109&lt;&gt;0,Z109&lt;&gt;""),(Z109/E109)*100,"")</f>
        <v>41.20521172638437</v>
      </c>
      <c r="AB109" s="137">
        <f>IF([1]tmpTJ1!AK35="","",[1]tmpTJ1!AK35)</f>
        <v>257</v>
      </c>
      <c r="AC109" s="142">
        <f>IF(AND(AA109&lt;&gt;0,AB109&lt;&gt;""),(AB109/E109)*100,"")</f>
        <v>41.856677524429969</v>
      </c>
      <c r="AD109" s="139">
        <f>IF([1]tmpTJ1!AN35="","",[1]tmpTJ1!AN35)</f>
        <v>258</v>
      </c>
      <c r="AE109" s="143">
        <f>IF(AND(AC109&lt;&gt;0,AD109&lt;&gt;""),(AD109/E109)*100,"")</f>
        <v>42.019543973941367</v>
      </c>
      <c r="AF109" s="144">
        <f>IF(OR(AD109="",[1]tmpTJ1!AP35=""),"",[1]tmpTJ1!AP35)</f>
        <v>2</v>
      </c>
      <c r="AG109" s="145">
        <f>IF(AD109="","",[1]tmpTJ1!AR35)</f>
        <v>80</v>
      </c>
      <c r="AH109" s="135">
        <f>IF(AD109&lt;&gt;"",AD109+[1]tmpTJ1!AP35+AG109,"")</f>
        <v>340</v>
      </c>
      <c r="AI109" s="146">
        <f>IF((AH109&lt;&gt;""),(AH109/E109)*100,"")</f>
        <v>55.374592833876221</v>
      </c>
    </row>
    <row r="110" spans="3:35" ht="21" customHeight="1" thickBot="1" x14ac:dyDescent="0.65">
      <c r="C110" s="175"/>
      <c r="D110" s="176"/>
      <c r="E110" s="177">
        <f>IF(AND(E108&lt;&gt;"",E109&lt;&gt;""),E108+E109,"")</f>
        <v>1199</v>
      </c>
      <c r="F110" s="178" t="str">
        <f>IF(AND(F108&lt;&gt;"",F109&lt;&gt;""),F108+F109,"")</f>
        <v/>
      </c>
      <c r="G110" s="179" t="str">
        <f>IF(AND(E110&lt;&gt;0,F110&lt;&gt;""),(F110/E110)*100,"")</f>
        <v/>
      </c>
      <c r="H110" s="180">
        <f>IF(AND(H108&lt;&gt;"",H109&lt;&gt;""),H108+H109,"")</f>
        <v>84</v>
      </c>
      <c r="I110" s="181">
        <f>IF(AND(H110&lt;&gt;0,H110&lt;&gt;""),(H110/E110)*100,"")</f>
        <v>7.0058381984987488</v>
      </c>
      <c r="J110" s="182">
        <f>IF(AND(J108&lt;&gt;"",J109&lt;&gt;""),J108+J109,"")</f>
        <v>158</v>
      </c>
      <c r="K110" s="183">
        <f>IF(AND(I110&lt;&gt;0,J110&lt;&gt;""),(J110/E110)*100,"")</f>
        <v>13.177648040033359</v>
      </c>
      <c r="L110" s="180">
        <f>IF(AND(L108&lt;&gt;"",L109&lt;&gt;""),L108+L109,"")</f>
        <v>250</v>
      </c>
      <c r="M110" s="181">
        <f>IF(AND(K110&lt;&gt;0,L110&lt;&gt;""),(L110/E110)*100,"")</f>
        <v>20.850708924103419</v>
      </c>
      <c r="N110" s="182">
        <f>IF(AND(N108&lt;&gt;"",N109&lt;&gt;""),N108+N109,"")</f>
        <v>303</v>
      </c>
      <c r="O110" s="183">
        <f>IF(AND(M110&lt;&gt;0,N110&lt;&gt;""),(N110/E110)*100,"")</f>
        <v>25.271059216013342</v>
      </c>
      <c r="P110" s="180">
        <f>IF(AND(P108&lt;&gt;"",P109&lt;&gt;""),P108+P109,"")</f>
        <v>352</v>
      </c>
      <c r="Q110" s="181">
        <f>IF(AND(O110&lt;&gt;0,P110&lt;&gt;""),(P110/E110)*100,"")</f>
        <v>29.357798165137616</v>
      </c>
      <c r="R110" s="182">
        <f>IF(AND(R108&lt;&gt;"",R109&lt;&gt;""),R108+R109,"")</f>
        <v>380</v>
      </c>
      <c r="S110" s="183">
        <f>IF(AND(Q110&lt;&gt;0,R110&lt;&gt;""),(R110/E110)*100,"")</f>
        <v>31.693077564637196</v>
      </c>
      <c r="T110" s="180">
        <f>IF(AND(T108&lt;&gt;"",T109&lt;&gt;""),T108+T109,"")</f>
        <v>412</v>
      </c>
      <c r="U110" s="181">
        <f>IF(AND(S110&lt;&gt;0,T110&lt;&gt;""),(T110/E110)*100,"")</f>
        <v>34.361968306922435</v>
      </c>
      <c r="V110" s="182">
        <f>IF(AND(V108&lt;&gt;"",V109&lt;&gt;""),V108+V109,"")</f>
        <v>443</v>
      </c>
      <c r="W110" s="184">
        <f>IF(AND(U110&lt;&gt;0,V110&lt;&gt;""),(V110/E110)*100,"")</f>
        <v>36.947456213511259</v>
      </c>
      <c r="X110" s="180">
        <f>IF(AND(X108&lt;&gt;"",X109&lt;&gt;""),X108+X109,"")</f>
        <v>465</v>
      </c>
      <c r="Y110" s="185">
        <f>IF(AND(W110&lt;&gt;0,X110&lt;&gt;""),(X110/E110)*100,"")</f>
        <v>38.782318598832362</v>
      </c>
      <c r="Z110" s="182">
        <f>IF(AND(Z108&lt;&gt;"",Z109&lt;&gt;""),Z108+Z109,"")</f>
        <v>509</v>
      </c>
      <c r="AA110" s="184">
        <f>IF(AND(Y110&lt;&gt;0,Z110&lt;&gt;""),(Z110/E110)*100,"")</f>
        <v>42.452043369474559</v>
      </c>
      <c r="AB110" s="180">
        <f>IF(AND(AB108&lt;&gt;"",AB109&lt;&gt;""),AB108+AB109,"")</f>
        <v>519</v>
      </c>
      <c r="AC110" s="185">
        <f>IF(AND(AA110&lt;&gt;0,AB110&lt;&gt;""),(AB110/E110)*100,"")</f>
        <v>43.286071726438699</v>
      </c>
      <c r="AD110" s="182">
        <f>IF(AND(AD108&lt;&gt;"",AD109&lt;&gt;""),AD108+AD109,"")</f>
        <v>521</v>
      </c>
      <c r="AE110" s="186">
        <f>IF(AND(AC110&lt;&gt;0,AD110&lt;&gt;""),(AD110/E110)*100,"")</f>
        <v>43.452877397831521</v>
      </c>
      <c r="AF110" s="187">
        <f>IF(AND(AF108&lt;&gt;"",AF109&lt;&gt;""),AF108+AF109,"")</f>
        <v>5</v>
      </c>
      <c r="AG110" s="188">
        <f>IF(AND(AG108&lt;&gt;"",AG109&lt;&gt;""),AG108+AG109,"")</f>
        <v>142</v>
      </c>
      <c r="AH110" s="180">
        <f>IF(AND(AH108&lt;&gt;"",AH109&lt;&gt;""),AH108+AH109,"")</f>
        <v>668</v>
      </c>
      <c r="AI110" s="189">
        <f>IF(AH110&lt;&gt;"",(AH110/E110)*100,"")</f>
        <v>55.713094245204346</v>
      </c>
    </row>
    <row r="111" spans="3:35" ht="21" hidden="1" customHeight="1" x14ac:dyDescent="0.6">
      <c r="C111" s="89" t="str">
        <f>IF([1]tmpTJ1!A36="","",[1]tmpTJ1!A36)</f>
        <v/>
      </c>
      <c r="D111" s="265" t="str">
        <f>IF([1]tmpTJ1!B36="","",[1]tmpTJ1!B36)</f>
        <v/>
      </c>
      <c r="E111" s="266" t="str">
        <f>IF([1]tmpTJ1!C36="","",[1]tmpTJ1!C36)</f>
        <v/>
      </c>
      <c r="F111" s="267"/>
      <c r="G111" s="268" t="str">
        <f t="shared" ref="G111:G119" si="31">IF(AND(E111&lt;&gt;0,F111&lt;&gt;""),(F111/E111)*100,"")</f>
        <v/>
      </c>
      <c r="H111" s="269" t="str">
        <f>IF([1]tmpTJ1!F36="","",[1]tmpTJ1!F36)</f>
        <v/>
      </c>
      <c r="I111" s="270" t="str">
        <f>IF(H111="","",(H111/E111)*100)</f>
        <v/>
      </c>
      <c r="J111" s="271" t="str">
        <f>IF([1]tmpTJ1!I36="","",[1]tmpTJ1!I36)</f>
        <v/>
      </c>
      <c r="K111" s="272" t="str">
        <f t="shared" ref="K111:K119" si="32">IF(AND(I111&lt;&gt;0,J111&lt;&gt;""),(J111/E111)*100,"")</f>
        <v/>
      </c>
      <c r="L111" s="269" t="str">
        <f>IF([1]tmpTJ1!L36="","",[1]tmpTJ1!L36)</f>
        <v/>
      </c>
      <c r="M111" s="270" t="str">
        <f t="shared" ref="M111:M119" si="33">IF(AND(K111&lt;&gt;0,L111&lt;&gt;""),(L111/E111)*100,"")</f>
        <v/>
      </c>
      <c r="N111" s="271" t="str">
        <f>IF([1]tmpTJ1!O36="","",[1]tmpTJ1!O36)</f>
        <v/>
      </c>
      <c r="O111" s="272" t="str">
        <f t="shared" ref="O111:O119" si="34">IF(AND(M111&lt;&gt;0,N111&lt;&gt;""),(N111/E111)*100,"")</f>
        <v/>
      </c>
      <c r="P111" s="269" t="str">
        <f>IF([1]tmpTJ1!R36="","",[1]tmpTJ1!R36)</f>
        <v/>
      </c>
      <c r="Q111" s="270" t="str">
        <f t="shared" ref="Q111:Q119" si="35">IF(AND(O111&lt;&gt;0,P111&lt;&gt;""),(P111/E111)*100,"")</f>
        <v/>
      </c>
      <c r="R111" s="271" t="str">
        <f>IF([1]tmpTJ1!U36="","",[1]tmpTJ1!U36)</f>
        <v/>
      </c>
      <c r="S111" s="272" t="str">
        <f t="shared" ref="S111:S119" si="36">IF(AND(Q111&lt;&gt;0,R111&lt;&gt;""),(R111/E111)*100,"")</f>
        <v/>
      </c>
      <c r="T111" s="269" t="str">
        <f>IF([1]tmpTJ1!X36="","",[1]tmpTJ1!X36)</f>
        <v/>
      </c>
      <c r="U111" s="270" t="str">
        <f t="shared" ref="U111:U119" si="37">IF(AND(S111&lt;&gt;0,T111&lt;&gt;""),(T111/E111)*100,"")</f>
        <v/>
      </c>
      <c r="V111" s="271" t="str">
        <f>IF([1]tmpTJ1!AA36="","",[1]tmpTJ1!AA36)</f>
        <v/>
      </c>
      <c r="W111" s="273" t="str">
        <f t="shared" ref="W111:W119" si="38">IF(AND(U111&lt;&gt;0,V111&lt;&gt;""),(V111/E111)*100,"")</f>
        <v/>
      </c>
      <c r="X111" s="269" t="str">
        <f>IF([1]tmpTJ1!AD36="","",[1]tmpTJ1!AD36)</f>
        <v/>
      </c>
      <c r="Y111" s="274" t="str">
        <f t="shared" ref="Y111:Y119" si="39">IF(AND(W111&lt;&gt;0,X111&lt;&gt;""),(X111/E111)*100,"")</f>
        <v/>
      </c>
      <c r="Z111" s="271" t="str">
        <f>IF([1]tmpTJ1!AG36="","",[1]tmpTJ1!AG36)</f>
        <v/>
      </c>
      <c r="AA111" s="273" t="str">
        <f t="shared" ref="AA111:AA119" si="40">IF(AND(Y111&lt;&gt;0,Z111&lt;&gt;""),(Z111/E111)*100,"")</f>
        <v/>
      </c>
      <c r="AB111" s="269" t="str">
        <f>IF([1]tmpTJ1!AJ36="","",[1]tmpTJ1!AJ36)</f>
        <v/>
      </c>
      <c r="AC111" s="274" t="str">
        <f t="shared" ref="AC111:AC119" si="41">IF(AND(AA111&lt;&gt;0,AB111&lt;&gt;""),(AB111/E111)*100,"")</f>
        <v/>
      </c>
      <c r="AD111" s="271" t="str">
        <f>IF([1]tmpTJ1!AM36="","",[1]tmpTJ1!AM36)</f>
        <v/>
      </c>
      <c r="AE111" s="275" t="str">
        <f>IF(AND(AD111&lt;&gt;0,AD111&lt;&gt;""),(AD111/E111)*100,"")</f>
        <v/>
      </c>
      <c r="AF111" s="276" t="str">
        <f>IF(OR(AD111="",[1]tmpTJ1!AO36=""),"",[1]tmpTJ1!AO36)</f>
        <v/>
      </c>
      <c r="AG111" s="277" t="str">
        <f>IF(AD111="","",[1]tmpTJ1!AQ36)</f>
        <v/>
      </c>
      <c r="AH111" s="278" t="str">
        <f>IF(AD111&lt;&gt;"",AD111+[1]tmpTJ1!AO36+AG111,"")</f>
        <v/>
      </c>
      <c r="AI111" s="279" t="str">
        <f>IF((AH111&lt;&gt;""),(AH111/E111)*100,"")</f>
        <v/>
      </c>
    </row>
    <row r="112" spans="3:35" ht="21" hidden="1" customHeight="1" x14ac:dyDescent="0.6">
      <c r="C112" s="89"/>
      <c r="D112" s="265"/>
      <c r="E112" s="280" t="str">
        <f>IF([1]tmpTJ1!D36="","",[1]tmpTJ1!D36)</f>
        <v/>
      </c>
      <c r="F112" s="281"/>
      <c r="G112" s="282" t="str">
        <f t="shared" si="31"/>
        <v/>
      </c>
      <c r="H112" s="283" t="str">
        <f>IF([1]tmpTJ1!G36="","",[1]tmpTJ1!G36)</f>
        <v/>
      </c>
      <c r="I112" s="284" t="str">
        <f>IF(H112="","",(H112/E112)*100)</f>
        <v/>
      </c>
      <c r="J112" s="285" t="str">
        <f>IF([1]tmpTJ1!J36="","",[1]tmpTJ1!J36)</f>
        <v/>
      </c>
      <c r="K112" s="286" t="str">
        <f t="shared" si="32"/>
        <v/>
      </c>
      <c r="L112" s="283" t="str">
        <f>IF([1]tmpTJ1!M36="","",[1]tmpTJ1!M36)</f>
        <v/>
      </c>
      <c r="M112" s="284" t="str">
        <f t="shared" si="33"/>
        <v/>
      </c>
      <c r="N112" s="285" t="str">
        <f>IF([1]tmpTJ1!P36="","",[1]tmpTJ1!P36)</f>
        <v/>
      </c>
      <c r="O112" s="286" t="str">
        <f t="shared" si="34"/>
        <v/>
      </c>
      <c r="P112" s="283" t="str">
        <f>IF([1]tmpTJ1!S36="","",[1]tmpTJ1!S36)</f>
        <v/>
      </c>
      <c r="Q112" s="284" t="str">
        <f t="shared" si="35"/>
        <v/>
      </c>
      <c r="R112" s="285" t="str">
        <f>IF([1]tmpTJ1!V36="","",[1]tmpTJ1!V36)</f>
        <v/>
      </c>
      <c r="S112" s="286" t="str">
        <f t="shared" si="36"/>
        <v/>
      </c>
      <c r="T112" s="283" t="str">
        <f>IF([1]tmpTJ1!Y36="","",[1]tmpTJ1!Y36)</f>
        <v/>
      </c>
      <c r="U112" s="284" t="str">
        <f t="shared" si="37"/>
        <v/>
      </c>
      <c r="V112" s="285" t="str">
        <f>IF([1]tmpTJ1!AB36="","",[1]tmpTJ1!AB36)</f>
        <v/>
      </c>
      <c r="W112" s="287" t="str">
        <f t="shared" si="38"/>
        <v/>
      </c>
      <c r="X112" s="283" t="str">
        <f>IF([1]tmpTJ1!AE36="","",[1]tmpTJ1!AE36)</f>
        <v/>
      </c>
      <c r="Y112" s="288" t="str">
        <f t="shared" si="39"/>
        <v/>
      </c>
      <c r="Z112" s="285" t="str">
        <f>IF([1]tmpTJ1!AH36="","",[1]tmpTJ1!AH36)</f>
        <v/>
      </c>
      <c r="AA112" s="287" t="str">
        <f t="shared" si="40"/>
        <v/>
      </c>
      <c r="AB112" s="283" t="str">
        <f>IF([1]tmpTJ1!AK36="","",[1]tmpTJ1!AK36)</f>
        <v/>
      </c>
      <c r="AC112" s="288" t="str">
        <f t="shared" si="41"/>
        <v/>
      </c>
      <c r="AD112" s="285" t="str">
        <f>IF([1]tmpTJ1!AN36="","",[1]tmpTJ1!AN36)</f>
        <v/>
      </c>
      <c r="AE112" s="289" t="str">
        <f>IF(AND(AC112&lt;&gt;0,AD112&lt;&gt;""),(AD112/E112)*100,"")</f>
        <v/>
      </c>
      <c r="AF112" s="290" t="str">
        <f>IF(OR(AD112="",[1]tmpTJ1!AP36=""),"",[1]tmpTJ1!AP36)</f>
        <v/>
      </c>
      <c r="AG112" s="291" t="str">
        <f>IF(AD112="","",[1]tmpTJ1!AR36)</f>
        <v/>
      </c>
      <c r="AH112" s="292" t="str">
        <f>IF(AD112&lt;&gt;"",AD112+[1]tmpTJ1!AP36+AG112,"")</f>
        <v/>
      </c>
      <c r="AI112" s="293" t="str">
        <f>IF((AH112&lt;&gt;""),(AH112/E112)*100,"")</f>
        <v/>
      </c>
    </row>
    <row r="113" spans="3:35" ht="21" hidden="1" customHeight="1" x14ac:dyDescent="0.6">
      <c r="C113" s="247"/>
      <c r="D113" s="294"/>
      <c r="E113" s="295" t="str">
        <f>IF(AND(E111&lt;&gt;"",E112&lt;&gt;""),E111+E112,"")</f>
        <v/>
      </c>
      <c r="F113" s="296" t="str">
        <f>IF(AND(F111&lt;&gt;"",F112&lt;&gt;""),F111+F112,"")</f>
        <v/>
      </c>
      <c r="G113" s="297" t="str">
        <f t="shared" si="31"/>
        <v/>
      </c>
      <c r="H113" s="298" t="str">
        <f>IF(AND(H111&lt;&gt;"",H112&lt;&gt;""),H111+H112,"")</f>
        <v/>
      </c>
      <c r="I113" s="299" t="str">
        <f>IF(AND(H113&lt;&gt;0,H113&lt;&gt;""),(H113/E113)*100,"")</f>
        <v/>
      </c>
      <c r="J113" s="300" t="str">
        <f>IF(AND(J111&lt;&gt;"",J112&lt;&gt;""),J111+J112,"")</f>
        <v/>
      </c>
      <c r="K113" s="301" t="str">
        <f t="shared" si="32"/>
        <v/>
      </c>
      <c r="L113" s="298" t="str">
        <f>IF(AND(L111&lt;&gt;"",L112&lt;&gt;""),L111+L112,"")</f>
        <v/>
      </c>
      <c r="M113" s="299" t="str">
        <f t="shared" si="33"/>
        <v/>
      </c>
      <c r="N113" s="300" t="str">
        <f>IF(AND(N111&lt;&gt;"",N112&lt;&gt;""),N111+N112,"")</f>
        <v/>
      </c>
      <c r="O113" s="301" t="str">
        <f t="shared" si="34"/>
        <v/>
      </c>
      <c r="P113" s="298" t="str">
        <f>IF(AND(P111&lt;&gt;"",P112&lt;&gt;""),P111+P112,"")</f>
        <v/>
      </c>
      <c r="Q113" s="299" t="str">
        <f t="shared" si="35"/>
        <v/>
      </c>
      <c r="R113" s="300" t="str">
        <f>IF(AND(R111&lt;&gt;"",R112&lt;&gt;""),R111+R112,"")</f>
        <v/>
      </c>
      <c r="S113" s="301" t="str">
        <f t="shared" si="36"/>
        <v/>
      </c>
      <c r="T113" s="298" t="str">
        <f>IF(AND(T111&lt;&gt;"",T112&lt;&gt;""),T111+T112,"")</f>
        <v/>
      </c>
      <c r="U113" s="299" t="str">
        <f t="shared" si="37"/>
        <v/>
      </c>
      <c r="V113" s="300" t="str">
        <f>IF(AND(V111&lt;&gt;"",V112&lt;&gt;""),V111+V112,"")</f>
        <v/>
      </c>
      <c r="W113" s="302" t="str">
        <f t="shared" si="38"/>
        <v/>
      </c>
      <c r="X113" s="298" t="str">
        <f>IF(AND(X111&lt;&gt;"",X112&lt;&gt;""),X111+X112,"")</f>
        <v/>
      </c>
      <c r="Y113" s="303" t="str">
        <f t="shared" si="39"/>
        <v/>
      </c>
      <c r="Z113" s="300" t="str">
        <f>IF(AND(Z111&lt;&gt;"",Z112&lt;&gt;""),Z111+Z112,"")</f>
        <v/>
      </c>
      <c r="AA113" s="302" t="str">
        <f t="shared" si="40"/>
        <v/>
      </c>
      <c r="AB113" s="298" t="str">
        <f>IF(AND(AB111&lt;&gt;"",AB112&lt;&gt;""),AB111+AB112,"")</f>
        <v/>
      </c>
      <c r="AC113" s="303" t="str">
        <f t="shared" si="41"/>
        <v/>
      </c>
      <c r="AD113" s="300" t="str">
        <f>IF(AND(AD111&lt;&gt;"",AD112&lt;&gt;""),AD111+AD112,"")</f>
        <v/>
      </c>
      <c r="AE113" s="304" t="str">
        <f>IF(AND(AC113&lt;&gt;0,AD113&lt;&gt;""),(AD113/E113)*100,"")</f>
        <v/>
      </c>
      <c r="AF113" s="305" t="str">
        <f>IF(AND(AF111&lt;&gt;"",AF112&lt;&gt;""),AF111+AF112,"")</f>
        <v/>
      </c>
      <c r="AG113" s="306" t="str">
        <f>IF(AND(AG111&lt;&gt;"",AG112&lt;&gt;""),AG111+AG112,"")</f>
        <v/>
      </c>
      <c r="AH113" s="298" t="str">
        <f>IF(AND(AH111&lt;&gt;"",AH112&lt;&gt;""),AH111+AH112,"")</f>
        <v/>
      </c>
      <c r="AI113" s="307" t="str">
        <f>IF(AH113&lt;&gt;"",(AH113/E113)*100,"")</f>
        <v/>
      </c>
    </row>
    <row r="114" spans="3:35" ht="21" hidden="1" customHeight="1" x14ac:dyDescent="0.6">
      <c r="C114" s="217" t="str">
        <f>IF([1]tmpTJ1!A37="","",[1]tmpTJ1!A37)</f>
        <v/>
      </c>
      <c r="D114" s="308" t="str">
        <f>IF([1]tmpTJ1!B37="","",[1]tmpTJ1!B37)</f>
        <v/>
      </c>
      <c r="E114" s="309" t="str">
        <f>IF([1]tmpTJ1!C37="","",[1]tmpTJ1!C37)</f>
        <v/>
      </c>
      <c r="F114" s="310"/>
      <c r="G114" s="311" t="str">
        <f t="shared" si="31"/>
        <v/>
      </c>
      <c r="H114" s="312" t="str">
        <f>IF([1]tmpTJ1!F37="","",[1]tmpTJ1!F37)</f>
        <v/>
      </c>
      <c r="I114" s="313" t="str">
        <f>IF(H114="","",(H114/E114)*100)</f>
        <v/>
      </c>
      <c r="J114" s="314" t="str">
        <f>IF([1]tmpTJ1!I37="","",[1]tmpTJ1!I37)</f>
        <v/>
      </c>
      <c r="K114" s="315" t="str">
        <f t="shared" si="32"/>
        <v/>
      </c>
      <c r="L114" s="312" t="str">
        <f>IF([1]tmpTJ1!L37="","",[1]tmpTJ1!L37)</f>
        <v/>
      </c>
      <c r="M114" s="313" t="str">
        <f t="shared" si="33"/>
        <v/>
      </c>
      <c r="N114" s="314" t="str">
        <f>IF([1]tmpTJ1!O37="","",[1]tmpTJ1!O37)</f>
        <v/>
      </c>
      <c r="O114" s="315" t="str">
        <f t="shared" si="34"/>
        <v/>
      </c>
      <c r="P114" s="312" t="str">
        <f>IF([1]tmpTJ1!R37="","",[1]tmpTJ1!R37)</f>
        <v/>
      </c>
      <c r="Q114" s="313" t="str">
        <f t="shared" si="35"/>
        <v/>
      </c>
      <c r="R114" s="314" t="str">
        <f>IF([1]tmpTJ1!U37="","",[1]tmpTJ1!U37)</f>
        <v/>
      </c>
      <c r="S114" s="315" t="str">
        <f t="shared" si="36"/>
        <v/>
      </c>
      <c r="T114" s="312" t="str">
        <f>IF([1]tmpTJ1!X37="","",[1]tmpTJ1!X37)</f>
        <v/>
      </c>
      <c r="U114" s="313" t="str">
        <f t="shared" si="37"/>
        <v/>
      </c>
      <c r="V114" s="314" t="str">
        <f>IF([1]tmpTJ1!AA37="","",[1]tmpTJ1!AA37)</f>
        <v/>
      </c>
      <c r="W114" s="316" t="str">
        <f t="shared" si="38"/>
        <v/>
      </c>
      <c r="X114" s="312" t="str">
        <f>IF([1]tmpTJ1!AD37="","",[1]tmpTJ1!AD37)</f>
        <v/>
      </c>
      <c r="Y114" s="317" t="str">
        <f t="shared" si="39"/>
        <v/>
      </c>
      <c r="Z114" s="314" t="str">
        <f>IF([1]tmpTJ1!AG37="","",[1]tmpTJ1!AG37)</f>
        <v/>
      </c>
      <c r="AA114" s="316" t="str">
        <f t="shared" si="40"/>
        <v/>
      </c>
      <c r="AB114" s="312" t="str">
        <f>IF([1]tmpTJ1!AJ37="","",[1]tmpTJ1!AJ37)</f>
        <v/>
      </c>
      <c r="AC114" s="317" t="str">
        <f t="shared" si="41"/>
        <v/>
      </c>
      <c r="AD114" s="314" t="str">
        <f>IF([1]tmpTJ1!AM37="","",[1]tmpTJ1!AM37)</f>
        <v/>
      </c>
      <c r="AE114" s="318" t="str">
        <f>IF(AND(AD114&lt;&gt;0,AD114&lt;&gt;""),(AD114/E114)*100,"")</f>
        <v/>
      </c>
      <c r="AF114" s="319" t="str">
        <f>IF(OR(AD114="",[1]tmpTJ1!AO37=""),"",[1]tmpTJ1!AO37)</f>
        <v/>
      </c>
      <c r="AG114" s="320" t="str">
        <f>IF(AD114="","",[1]tmpTJ1!AQ37)</f>
        <v/>
      </c>
      <c r="AH114" s="321" t="str">
        <f>IF(AD114&lt;&gt;"",AD114+[1]tmpTJ1!AO37+AG114,"")</f>
        <v/>
      </c>
      <c r="AI114" s="322" t="str">
        <f>IF((AH114&lt;&gt;""),(AH114/E114)*100,"")</f>
        <v/>
      </c>
    </row>
    <row r="115" spans="3:35" ht="21" hidden="1" customHeight="1" x14ac:dyDescent="0.6">
      <c r="C115" s="89"/>
      <c r="D115" s="265"/>
      <c r="E115" s="280" t="str">
        <f>IF([1]tmpTJ1!D37="","",[1]tmpTJ1!D37)</f>
        <v/>
      </c>
      <c r="F115" s="281"/>
      <c r="G115" s="282" t="str">
        <f t="shared" si="31"/>
        <v/>
      </c>
      <c r="H115" s="283" t="str">
        <f>IF([1]tmpTJ1!G37="","",[1]tmpTJ1!G37)</f>
        <v/>
      </c>
      <c r="I115" s="284" t="str">
        <f>IF(H115="","",(H115/E115)*100)</f>
        <v/>
      </c>
      <c r="J115" s="285" t="str">
        <f>IF([1]tmpTJ1!J37="","",[1]tmpTJ1!J37)</f>
        <v/>
      </c>
      <c r="K115" s="286" t="str">
        <f t="shared" si="32"/>
        <v/>
      </c>
      <c r="L115" s="283" t="str">
        <f>IF([1]tmpTJ1!M37="","",[1]tmpTJ1!M37)</f>
        <v/>
      </c>
      <c r="M115" s="284" t="str">
        <f t="shared" si="33"/>
        <v/>
      </c>
      <c r="N115" s="285" t="str">
        <f>IF([1]tmpTJ1!P37="","",[1]tmpTJ1!P37)</f>
        <v/>
      </c>
      <c r="O115" s="286" t="str">
        <f t="shared" si="34"/>
        <v/>
      </c>
      <c r="P115" s="283" t="str">
        <f>IF([1]tmpTJ1!S37="","",[1]tmpTJ1!S37)</f>
        <v/>
      </c>
      <c r="Q115" s="284" t="str">
        <f t="shared" si="35"/>
        <v/>
      </c>
      <c r="R115" s="285" t="str">
        <f>IF([1]tmpTJ1!V37="","",[1]tmpTJ1!V37)</f>
        <v/>
      </c>
      <c r="S115" s="286" t="str">
        <f t="shared" si="36"/>
        <v/>
      </c>
      <c r="T115" s="283" t="str">
        <f>IF([1]tmpTJ1!Y37="","",[1]tmpTJ1!Y37)</f>
        <v/>
      </c>
      <c r="U115" s="284" t="str">
        <f t="shared" si="37"/>
        <v/>
      </c>
      <c r="V115" s="285" t="str">
        <f>IF([1]tmpTJ1!AB37="","",[1]tmpTJ1!AB37)</f>
        <v/>
      </c>
      <c r="W115" s="287" t="str">
        <f t="shared" si="38"/>
        <v/>
      </c>
      <c r="X115" s="283" t="str">
        <f>IF([1]tmpTJ1!AE37="","",[1]tmpTJ1!AE37)</f>
        <v/>
      </c>
      <c r="Y115" s="288" t="str">
        <f t="shared" si="39"/>
        <v/>
      </c>
      <c r="Z115" s="285" t="str">
        <f>IF([1]tmpTJ1!AH37="","",[1]tmpTJ1!AH37)</f>
        <v/>
      </c>
      <c r="AA115" s="287" t="str">
        <f t="shared" si="40"/>
        <v/>
      </c>
      <c r="AB115" s="283" t="str">
        <f>IF([1]tmpTJ1!AK37="","",[1]tmpTJ1!AK37)</f>
        <v/>
      </c>
      <c r="AC115" s="288" t="str">
        <f t="shared" si="41"/>
        <v/>
      </c>
      <c r="AD115" s="285" t="str">
        <f>IF([1]tmpTJ1!AN37="","",[1]tmpTJ1!AN37)</f>
        <v/>
      </c>
      <c r="AE115" s="289" t="str">
        <f>IF(AND(AC115&lt;&gt;0,AD115&lt;&gt;""),(AD115/E115)*100,"")</f>
        <v/>
      </c>
      <c r="AF115" s="290" t="str">
        <f>IF(OR(AD115="",[1]tmpTJ1!AP37=""),"",[1]tmpTJ1!AP37)</f>
        <v/>
      </c>
      <c r="AG115" s="291" t="str">
        <f>IF(AD115="","",[1]tmpTJ1!AR37)</f>
        <v/>
      </c>
      <c r="AH115" s="292" t="str">
        <f>IF(AD115&lt;&gt;"",AD115+[1]tmpTJ1!AP37+AG115,"")</f>
        <v/>
      </c>
      <c r="AI115" s="293" t="str">
        <f>IF((AH115&lt;&gt;""),(AH115/E115)*100,"")</f>
        <v/>
      </c>
    </row>
    <row r="116" spans="3:35" ht="21" hidden="1" customHeight="1" x14ac:dyDescent="0.6">
      <c r="C116" s="247"/>
      <c r="D116" s="294"/>
      <c r="E116" s="295" t="str">
        <f>IF(AND(E114&lt;&gt;"",E115&lt;&gt;""),E114+E115,"")</f>
        <v/>
      </c>
      <c r="F116" s="296" t="str">
        <f>IF(AND(F114&lt;&gt;"",F115&lt;&gt;""),F114+F115,"")</f>
        <v/>
      </c>
      <c r="G116" s="297" t="str">
        <f t="shared" si="31"/>
        <v/>
      </c>
      <c r="H116" s="298" t="str">
        <f>IF(AND(H114&lt;&gt;"",H115&lt;&gt;""),H114+H115,"")</f>
        <v/>
      </c>
      <c r="I116" s="299" t="str">
        <f>IF(AND(H116&lt;&gt;0,H116&lt;&gt;""),(H116/E116)*100,"")</f>
        <v/>
      </c>
      <c r="J116" s="300" t="str">
        <f>IF(AND(J114&lt;&gt;"",J115&lt;&gt;""),J114+J115,"")</f>
        <v/>
      </c>
      <c r="K116" s="301" t="str">
        <f t="shared" si="32"/>
        <v/>
      </c>
      <c r="L116" s="298" t="str">
        <f>IF(AND(L114&lt;&gt;"",L115&lt;&gt;""),L114+L115,"")</f>
        <v/>
      </c>
      <c r="M116" s="299" t="str">
        <f t="shared" si="33"/>
        <v/>
      </c>
      <c r="N116" s="300" t="str">
        <f>IF(AND(N114&lt;&gt;"",N115&lt;&gt;""),N114+N115,"")</f>
        <v/>
      </c>
      <c r="O116" s="301" t="str">
        <f t="shared" si="34"/>
        <v/>
      </c>
      <c r="P116" s="298" t="str">
        <f>IF(AND(P114&lt;&gt;"",P115&lt;&gt;""),P114+P115,"")</f>
        <v/>
      </c>
      <c r="Q116" s="299" t="str">
        <f t="shared" si="35"/>
        <v/>
      </c>
      <c r="R116" s="300" t="str">
        <f>IF(AND(R114&lt;&gt;"",R115&lt;&gt;""),R114+R115,"")</f>
        <v/>
      </c>
      <c r="S116" s="301" t="str">
        <f t="shared" si="36"/>
        <v/>
      </c>
      <c r="T116" s="298" t="str">
        <f>IF(AND(T114&lt;&gt;"",T115&lt;&gt;""),T114+T115,"")</f>
        <v/>
      </c>
      <c r="U116" s="299" t="str">
        <f t="shared" si="37"/>
        <v/>
      </c>
      <c r="V116" s="300" t="str">
        <f>IF(AND(V114&lt;&gt;"",V115&lt;&gt;""),V114+V115,"")</f>
        <v/>
      </c>
      <c r="W116" s="302" t="str">
        <f t="shared" si="38"/>
        <v/>
      </c>
      <c r="X116" s="298" t="str">
        <f>IF(AND(X114&lt;&gt;"",X115&lt;&gt;""),X114+X115,"")</f>
        <v/>
      </c>
      <c r="Y116" s="303" t="str">
        <f t="shared" si="39"/>
        <v/>
      </c>
      <c r="Z116" s="300" t="str">
        <f>IF(AND(Z114&lt;&gt;"",Z115&lt;&gt;""),Z114+Z115,"")</f>
        <v/>
      </c>
      <c r="AA116" s="302" t="str">
        <f t="shared" si="40"/>
        <v/>
      </c>
      <c r="AB116" s="298" t="str">
        <f>IF(AND(AB114&lt;&gt;"",AB115&lt;&gt;""),AB114+AB115,"")</f>
        <v/>
      </c>
      <c r="AC116" s="303" t="str">
        <f t="shared" si="41"/>
        <v/>
      </c>
      <c r="AD116" s="300" t="str">
        <f>IF(AND(AD114&lt;&gt;"",AD115&lt;&gt;""),AD114+AD115,"")</f>
        <v/>
      </c>
      <c r="AE116" s="304" t="str">
        <f>IF(AND(AC116&lt;&gt;0,AD116&lt;&gt;""),(AD116/E116)*100,"")</f>
        <v/>
      </c>
      <c r="AF116" s="305" t="str">
        <f>IF(AND(AF114&lt;&gt;"",AF115&lt;&gt;""),AF114+AF115,"")</f>
        <v/>
      </c>
      <c r="AG116" s="306" t="str">
        <f>IF(AND(AG114&lt;&gt;"",AG115&lt;&gt;""),AG114+AG115,"")</f>
        <v/>
      </c>
      <c r="AH116" s="298" t="str">
        <f>IF(AND(AH114&lt;&gt;"",AH115&lt;&gt;""),AH114+AH115,"")</f>
        <v/>
      </c>
      <c r="AI116" s="307" t="str">
        <f>IF(AH116&lt;&gt;"",(AH116/E116)*100,"")</f>
        <v/>
      </c>
    </row>
    <row r="117" spans="3:35" ht="21" hidden="1" customHeight="1" x14ac:dyDescent="0.6">
      <c r="C117" s="89" t="str">
        <f>IF([1]tmpTJ1!A38="","",[1]tmpTJ1!A38)</f>
        <v/>
      </c>
      <c r="D117" s="265" t="str">
        <f>IF([1]tmpTJ1!B38="","",[1]tmpTJ1!B38)</f>
        <v/>
      </c>
      <c r="E117" s="266" t="str">
        <f>IF([1]tmpTJ1!C38="","",[1]tmpTJ1!C38)</f>
        <v/>
      </c>
      <c r="F117" s="267"/>
      <c r="G117" s="268" t="str">
        <f t="shared" si="31"/>
        <v/>
      </c>
      <c r="H117" s="269" t="str">
        <f>IF([1]tmpTJ1!F38="","",[1]tmpTJ1!F38)</f>
        <v/>
      </c>
      <c r="I117" s="270" t="str">
        <f>IF(H117="","",(H117/E117)*100)</f>
        <v/>
      </c>
      <c r="J117" s="271" t="str">
        <f>IF([1]tmpTJ1!I38="","",[1]tmpTJ1!I38)</f>
        <v/>
      </c>
      <c r="K117" s="272" t="str">
        <f t="shared" si="32"/>
        <v/>
      </c>
      <c r="L117" s="269" t="str">
        <f>IF([1]tmpTJ1!L38="","",[1]tmpTJ1!L38)</f>
        <v/>
      </c>
      <c r="M117" s="270" t="str">
        <f t="shared" si="33"/>
        <v/>
      </c>
      <c r="N117" s="271" t="str">
        <f>IF([1]tmpTJ1!O38="","",[1]tmpTJ1!O38)</f>
        <v/>
      </c>
      <c r="O117" s="272" t="str">
        <f t="shared" si="34"/>
        <v/>
      </c>
      <c r="P117" s="269" t="str">
        <f>IF([1]tmpTJ1!R38="","",[1]tmpTJ1!R38)</f>
        <v/>
      </c>
      <c r="Q117" s="270" t="str">
        <f t="shared" si="35"/>
        <v/>
      </c>
      <c r="R117" s="271" t="str">
        <f>IF([1]tmpTJ1!U38="","",[1]tmpTJ1!U38)</f>
        <v/>
      </c>
      <c r="S117" s="272" t="str">
        <f t="shared" si="36"/>
        <v/>
      </c>
      <c r="T117" s="269" t="str">
        <f>IF([1]tmpTJ1!X38="","",[1]tmpTJ1!X38)</f>
        <v/>
      </c>
      <c r="U117" s="270" t="str">
        <f t="shared" si="37"/>
        <v/>
      </c>
      <c r="V117" s="271" t="str">
        <f>IF([1]tmpTJ1!AA38="","",[1]tmpTJ1!AA38)</f>
        <v/>
      </c>
      <c r="W117" s="273" t="str">
        <f t="shared" si="38"/>
        <v/>
      </c>
      <c r="X117" s="269" t="str">
        <f>IF([1]tmpTJ1!AD38="","",[1]tmpTJ1!AD38)</f>
        <v/>
      </c>
      <c r="Y117" s="274" t="str">
        <f t="shared" si="39"/>
        <v/>
      </c>
      <c r="Z117" s="271" t="str">
        <f>IF([1]tmpTJ1!AG38="","",[1]tmpTJ1!AG38)</f>
        <v/>
      </c>
      <c r="AA117" s="273" t="str">
        <f t="shared" si="40"/>
        <v/>
      </c>
      <c r="AB117" s="269" t="str">
        <f>IF([1]tmpTJ1!AJ38="","",[1]tmpTJ1!AJ38)</f>
        <v/>
      </c>
      <c r="AC117" s="274" t="str">
        <f t="shared" si="41"/>
        <v/>
      </c>
      <c r="AD117" s="271" t="str">
        <f>IF([1]tmpTJ1!AM38="","",[1]tmpTJ1!AM38)</f>
        <v/>
      </c>
      <c r="AE117" s="275" t="str">
        <f>IF(AND(AD117&lt;&gt;0,AD117&lt;&gt;""),(AD117/E117)*100,"")</f>
        <v/>
      </c>
      <c r="AF117" s="276" t="str">
        <f>IF(OR(AD117="",[1]tmpTJ1!AO38=""),"",[1]tmpTJ1!AO38)</f>
        <v/>
      </c>
      <c r="AG117" s="277" t="str">
        <f>IF(AD117="","",[1]tmpTJ1!AQ38)</f>
        <v/>
      </c>
      <c r="AH117" s="278" t="str">
        <f>IF(AD117&lt;&gt;"",AD117+[1]tmpTJ1!AO38+AG117,"")</f>
        <v/>
      </c>
      <c r="AI117" s="279" t="str">
        <f>IF((AH117&lt;&gt;""),(AH117/E117)*100,"")</f>
        <v/>
      </c>
    </row>
    <row r="118" spans="3:35" ht="21" hidden="1" customHeight="1" x14ac:dyDescent="0.6">
      <c r="C118" s="89"/>
      <c r="D118" s="265"/>
      <c r="E118" s="280" t="str">
        <f>IF([1]tmpTJ1!D38="","",[1]tmpTJ1!D38)</f>
        <v/>
      </c>
      <c r="F118" s="281"/>
      <c r="G118" s="282" t="str">
        <f t="shared" si="31"/>
        <v/>
      </c>
      <c r="H118" s="283" t="str">
        <f>IF([1]tmpTJ1!G38="","",[1]tmpTJ1!G38)</f>
        <v/>
      </c>
      <c r="I118" s="284" t="str">
        <f>IF(H118="","",(H118/E118)*100)</f>
        <v/>
      </c>
      <c r="J118" s="285" t="str">
        <f>IF([1]tmpTJ1!J38="","",[1]tmpTJ1!J38)</f>
        <v/>
      </c>
      <c r="K118" s="286" t="str">
        <f t="shared" si="32"/>
        <v/>
      </c>
      <c r="L118" s="283" t="str">
        <f>IF([1]tmpTJ1!M38="","",[1]tmpTJ1!M38)</f>
        <v/>
      </c>
      <c r="M118" s="284" t="str">
        <f t="shared" si="33"/>
        <v/>
      </c>
      <c r="N118" s="285" t="str">
        <f>IF([1]tmpTJ1!P38="","",[1]tmpTJ1!P38)</f>
        <v/>
      </c>
      <c r="O118" s="286" t="str">
        <f t="shared" si="34"/>
        <v/>
      </c>
      <c r="P118" s="283" t="str">
        <f>IF([1]tmpTJ1!S38="","",[1]tmpTJ1!S38)</f>
        <v/>
      </c>
      <c r="Q118" s="284" t="str">
        <f t="shared" si="35"/>
        <v/>
      </c>
      <c r="R118" s="285" t="str">
        <f>IF([1]tmpTJ1!V38="","",[1]tmpTJ1!V38)</f>
        <v/>
      </c>
      <c r="S118" s="286" t="str">
        <f t="shared" si="36"/>
        <v/>
      </c>
      <c r="T118" s="283" t="str">
        <f>IF([1]tmpTJ1!Y38="","",[1]tmpTJ1!Y38)</f>
        <v/>
      </c>
      <c r="U118" s="284" t="str">
        <f t="shared" si="37"/>
        <v/>
      </c>
      <c r="V118" s="285" t="str">
        <f>IF([1]tmpTJ1!AB38="","",[1]tmpTJ1!AB38)</f>
        <v/>
      </c>
      <c r="W118" s="287" t="str">
        <f t="shared" si="38"/>
        <v/>
      </c>
      <c r="X118" s="283" t="str">
        <f>IF([1]tmpTJ1!AE38="","",[1]tmpTJ1!AE38)</f>
        <v/>
      </c>
      <c r="Y118" s="288" t="str">
        <f t="shared" si="39"/>
        <v/>
      </c>
      <c r="Z118" s="285" t="str">
        <f>IF([1]tmpTJ1!AH38="","",[1]tmpTJ1!AH38)</f>
        <v/>
      </c>
      <c r="AA118" s="287" t="str">
        <f t="shared" si="40"/>
        <v/>
      </c>
      <c r="AB118" s="283" t="str">
        <f>IF([1]tmpTJ1!AK38="","",[1]tmpTJ1!AK38)</f>
        <v/>
      </c>
      <c r="AC118" s="288" t="str">
        <f t="shared" si="41"/>
        <v/>
      </c>
      <c r="AD118" s="285" t="str">
        <f>IF([1]tmpTJ1!AN38="","",[1]tmpTJ1!AN38)</f>
        <v/>
      </c>
      <c r="AE118" s="289" t="str">
        <f>IF(AND(AC118&lt;&gt;0,AD118&lt;&gt;""),(AD118/E118)*100,"")</f>
        <v/>
      </c>
      <c r="AF118" s="290" t="str">
        <f>IF(OR(AD118="",[1]tmpTJ1!AP38=""),"",[1]tmpTJ1!AP38)</f>
        <v/>
      </c>
      <c r="AG118" s="291" t="str">
        <f>IF(AD118="","",[1]tmpTJ1!AR38)</f>
        <v/>
      </c>
      <c r="AH118" s="292" t="str">
        <f>IF(AD118&lt;&gt;"",AD118+[1]tmpTJ1!AP38+AG118,"")</f>
        <v/>
      </c>
      <c r="AI118" s="293" t="str">
        <f>IF((AH118&lt;&gt;""),(AH118/E118)*100,"")</f>
        <v/>
      </c>
    </row>
    <row r="119" spans="3:35" ht="21" hidden="1" customHeight="1" x14ac:dyDescent="0.6">
      <c r="C119" s="232"/>
      <c r="D119" s="323"/>
      <c r="E119" s="324" t="str">
        <f>IF(AND(E117&lt;&gt;"",E118&lt;&gt;""),E117+E118,"")</f>
        <v/>
      </c>
      <c r="F119" s="325" t="str">
        <f>IF(AND(F117&lt;&gt;"",F118&lt;&gt;""),F117+F118,"")</f>
        <v/>
      </c>
      <c r="G119" s="326" t="str">
        <f t="shared" si="31"/>
        <v/>
      </c>
      <c r="H119" s="327" t="str">
        <f>IF(AND(H117&lt;&gt;"",H118&lt;&gt;""),H117+H118,"")</f>
        <v/>
      </c>
      <c r="I119" s="328" t="str">
        <f>IF(AND(H119&lt;&gt;0,H119&lt;&gt;""),(H119/E119)*100,"")</f>
        <v/>
      </c>
      <c r="J119" s="329" t="str">
        <f>IF(AND(J117&lt;&gt;"",J118&lt;&gt;""),J117+J118,"")</f>
        <v/>
      </c>
      <c r="K119" s="330" t="str">
        <f t="shared" si="32"/>
        <v/>
      </c>
      <c r="L119" s="327" t="str">
        <f>IF(AND(L117&lt;&gt;"",L118&lt;&gt;""),L117+L118,"")</f>
        <v/>
      </c>
      <c r="M119" s="328" t="str">
        <f t="shared" si="33"/>
        <v/>
      </c>
      <c r="N119" s="329" t="str">
        <f>IF(AND(N117&lt;&gt;"",N118&lt;&gt;""),N117+N118,"")</f>
        <v/>
      </c>
      <c r="O119" s="330" t="str">
        <f t="shared" si="34"/>
        <v/>
      </c>
      <c r="P119" s="327" t="str">
        <f>IF(AND(P117&lt;&gt;"",P118&lt;&gt;""),P117+P118,"")</f>
        <v/>
      </c>
      <c r="Q119" s="328" t="str">
        <f t="shared" si="35"/>
        <v/>
      </c>
      <c r="R119" s="329" t="str">
        <f>IF(AND(R117&lt;&gt;"",R118&lt;&gt;""),R117+R118,"")</f>
        <v/>
      </c>
      <c r="S119" s="330" t="str">
        <f t="shared" si="36"/>
        <v/>
      </c>
      <c r="T119" s="327" t="str">
        <f>IF(AND(T117&lt;&gt;"",T118&lt;&gt;""),T117+T118,"")</f>
        <v/>
      </c>
      <c r="U119" s="328" t="str">
        <f t="shared" si="37"/>
        <v/>
      </c>
      <c r="V119" s="329" t="str">
        <f>IF(AND(V117&lt;&gt;"",V118&lt;&gt;""),V117+V118,"")</f>
        <v/>
      </c>
      <c r="W119" s="331" t="str">
        <f t="shared" si="38"/>
        <v/>
      </c>
      <c r="X119" s="327" t="str">
        <f>IF(AND(X117&lt;&gt;"",X118&lt;&gt;""),X117+X118,"")</f>
        <v/>
      </c>
      <c r="Y119" s="332" t="str">
        <f t="shared" si="39"/>
        <v/>
      </c>
      <c r="Z119" s="329" t="str">
        <f>IF(AND(Z117&lt;&gt;"",Z118&lt;&gt;""),Z117+Z118,"")</f>
        <v/>
      </c>
      <c r="AA119" s="331" t="str">
        <f t="shared" si="40"/>
        <v/>
      </c>
      <c r="AB119" s="327" t="str">
        <f>IF(AND(AB117&lt;&gt;"",AB118&lt;&gt;""),AB117+AB118,"")</f>
        <v/>
      </c>
      <c r="AC119" s="332" t="str">
        <f t="shared" si="41"/>
        <v/>
      </c>
      <c r="AD119" s="329" t="str">
        <f>IF(AND(AD117&lt;&gt;"",AD118&lt;&gt;""),AD117+AD118,"")</f>
        <v/>
      </c>
      <c r="AE119" s="333" t="str">
        <f>IF(AND(AC119&lt;&gt;0,AD119&lt;&gt;""),(AD119/E119)*100,"")</f>
        <v/>
      </c>
      <c r="AF119" s="334" t="str">
        <f>IF(AND(AF117&lt;&gt;"",AF118&lt;&gt;""),AF117+AF118,"")</f>
        <v/>
      </c>
      <c r="AG119" s="335" t="str">
        <f>IF(AND(AG117&lt;&gt;"",AG118&lt;&gt;""),AG117+AG118,"")</f>
        <v/>
      </c>
      <c r="AH119" s="327" t="str">
        <f>IF(AND(AH117&lt;&gt;"",AH118&lt;&gt;""),AH117+AH118,"")</f>
        <v/>
      </c>
      <c r="AI119" s="336" t="str">
        <f>IF(AH119&lt;&gt;"",(AH119/E119)*100,"")</f>
        <v/>
      </c>
    </row>
    <row r="120" spans="3:35" ht="29.25" customHeight="1" x14ac:dyDescent="0.6">
      <c r="C120" s="74" t="s">
        <v>16</v>
      </c>
      <c r="D120" s="337"/>
      <c r="E120" s="76">
        <f>IF([1]tmpTJ1!C2="","",SUM([1]tmpTJ1!C2:C38))</f>
        <v>25552</v>
      </c>
      <c r="F120" s="338"/>
      <c r="G120" s="339" t="str">
        <f>IF(AND(E120&lt;&gt;0,F120&lt;&gt;""),(F120/E120)*100,"")</f>
        <v/>
      </c>
      <c r="H120" s="79">
        <f>IF([1]tmpTJ1!F2="","",SUM([1]tmpTJ1!F2:F38))</f>
        <v>1498</v>
      </c>
      <c r="I120" s="80">
        <f>IF(AND(E120&lt;&gt;0,H120&lt;&gt;""),(H120/E120)*100,"")</f>
        <v>5.8625547902316848</v>
      </c>
      <c r="J120" s="81">
        <f>IF([1]tmpTJ1!I2="","",SUM([1]tmpTJ1!I2:I38))</f>
        <v>3081</v>
      </c>
      <c r="K120" s="82">
        <f>IF(AND(E120&lt;&gt;0,J120&lt;&gt;""),(J120/E120)*100,"")</f>
        <v>12.057764558547277</v>
      </c>
      <c r="L120" s="79">
        <f>IF([1]tmpTJ1!L2="","",SUM([1]tmpTJ1!L2:L38))</f>
        <v>4801</v>
      </c>
      <c r="M120" s="80">
        <f>IF(AND(E120&lt;&gt;0,L120&lt;&gt;""),(L120/E120)*100,"")</f>
        <v>18.789135879774577</v>
      </c>
      <c r="N120" s="81">
        <f>IF([1]tmpTJ1!O2="","",SUM([1]tmpTJ1!O2:O38))</f>
        <v>6010</v>
      </c>
      <c r="O120" s="82">
        <f>IF(AND(E120&lt;&gt;0,N120&lt;&gt;""),(N120/E120)*100,"")</f>
        <v>23.520663744520977</v>
      </c>
      <c r="P120" s="79">
        <f>IF([1]tmpTJ1!R2="","",SUM([1]tmpTJ1!R2:R38))</f>
        <v>6826</v>
      </c>
      <c r="Q120" s="80">
        <f>IF(AND(E120&lt;&gt;0,P120&lt;&gt;""),(P120/E120)*100,"")</f>
        <v>26.714151534126486</v>
      </c>
      <c r="R120" s="81">
        <f>IF([1]tmpTJ1!U2="","",SUM([1]tmpTJ1!U2:U38))</f>
        <v>7703</v>
      </c>
      <c r="S120" s="82">
        <f>IF(AND(E120&lt;&gt;0,R120&lt;&gt;""),(R120/E120)*100,"")</f>
        <v>30.14636819035692</v>
      </c>
      <c r="T120" s="79">
        <f>IF([1]tmpTJ1!X2="","",SUM([1]tmpTJ1!X2:X38))</f>
        <v>8393</v>
      </c>
      <c r="U120" s="80">
        <f>IF(AND(E120&lt;&gt;0,T120&lt;&gt;""),(T120/E120)*100,"")</f>
        <v>32.846743894802756</v>
      </c>
      <c r="V120" s="81">
        <f>IF([1]tmpTJ1!AA2="","",SUM([1]tmpTJ1!AA2:AA38))</f>
        <v>8976</v>
      </c>
      <c r="W120" s="82">
        <f>IF(AND(E120&lt;&gt;0,V120&lt;&gt;""),(V120/E120)*100,"")</f>
        <v>35.128365685660611</v>
      </c>
      <c r="X120" s="79">
        <f>IF([1]tmpTJ1!AD2="","",SUM([1]tmpTJ1!AD2:AD38))</f>
        <v>9514</v>
      </c>
      <c r="Y120" s="80">
        <f>IF(AND(E120&lt;&gt;0,X120&lt;&gt;""),(X120/E120)*100,"")</f>
        <v>37.233876017532872</v>
      </c>
      <c r="Z120" s="81">
        <f>IF([1]tmpTJ1!AG2="","",SUM([1]tmpTJ1!AG2:AG38))</f>
        <v>10005</v>
      </c>
      <c r="AA120" s="82">
        <f>IF(AND(E120&lt;&gt;0,Z120&lt;&gt;""),(Z120/E120)*100,"")</f>
        <v>39.155447714464621</v>
      </c>
      <c r="AB120" s="79">
        <f>IF([1]tmpTJ1!AJ2="","",SUM([1]tmpTJ1!AJ2:AJ38))</f>
        <v>10322</v>
      </c>
      <c r="AC120" s="80">
        <f>IF(AND(E120&lt;&gt;0,AB120&lt;&gt;""),(AB120/E120)*100,"")</f>
        <v>40.396055103318723</v>
      </c>
      <c r="AD120" s="81">
        <f>IF([1]tmpTJ1!AM2="","",SUM([1]tmpTJ1!AM2:AM38))</f>
        <v>10479</v>
      </c>
      <c r="AE120" s="340">
        <f>IF(AND(E120&lt;&gt;0,AD120&lt;&gt;""),(AD120/E120)*100,"")</f>
        <v>41.010488415779591</v>
      </c>
      <c r="AF120" s="86">
        <f>IF([1]tmpTJ1!AM2="","",SUM([1]tmpTJ1!AO2:AO38))</f>
        <v>130</v>
      </c>
      <c r="AG120" s="87">
        <f>IF([1]tmpTJ1!AM2="","",SUM([1]tmpTJ1!AQ2:AQ38))</f>
        <v>3225</v>
      </c>
      <c r="AH120" s="341">
        <f>IF(AD120&lt;&gt;"",AD120+AF120+AG120,"")</f>
        <v>13834</v>
      </c>
      <c r="AI120" s="342">
        <f>IF((AH120&lt;&gt;""),(AH120/E120)*100,"")</f>
        <v>54.140576080150282</v>
      </c>
    </row>
    <row r="121" spans="3:35" ht="29.25" customHeight="1" x14ac:dyDescent="0.6">
      <c r="C121" s="89"/>
      <c r="D121" s="343"/>
      <c r="E121" s="91">
        <f>IF([1]tmpTJ1!D2="","",SUM([1]tmpTJ1!D2:D38))</f>
        <v>27870</v>
      </c>
      <c r="F121" s="344"/>
      <c r="G121" s="345" t="str">
        <f>IF(AND(E121&lt;&gt;0,F121&lt;&gt;""),(F121/E121)*100,"")</f>
        <v/>
      </c>
      <c r="H121" s="94">
        <f>IF([1]tmpTJ1!G2="","",SUM([1]tmpTJ1!G2:G38))</f>
        <v>1101</v>
      </c>
      <c r="I121" s="95">
        <f>IF(AND(E121&lt;&gt;0,H121&lt;&gt;""),(H121/E121)*100,"")</f>
        <v>3.9504843918191606</v>
      </c>
      <c r="J121" s="96">
        <f>IF([1]tmpTJ1!J2="","",SUM([1]tmpTJ1!J2:J38))</f>
        <v>2747</v>
      </c>
      <c r="K121" s="97">
        <f>IF(AND(E121&lt;&gt;0,J121&lt;&gt;""),(J121/E121)*100,"")</f>
        <v>9.8564764980265522</v>
      </c>
      <c r="L121" s="94">
        <f>IF([1]tmpTJ1!M2="","",SUM([1]tmpTJ1!M2:M38))</f>
        <v>4614</v>
      </c>
      <c r="M121" s="95">
        <f>IF(AND(E121&lt;&gt;0,L121&lt;&gt;""),(L121/E121)*100,"")</f>
        <v>16.555435952637243</v>
      </c>
      <c r="N121" s="96">
        <f>IF([1]tmpTJ1!P2="","",SUM([1]tmpTJ1!P2:P38))</f>
        <v>5940</v>
      </c>
      <c r="O121" s="97">
        <f>IF(AND(E121&lt;&gt;0,N121&lt;&gt;""),(N121/E121)*100,"")</f>
        <v>21.31324004305705</v>
      </c>
      <c r="P121" s="94">
        <f>IF([1]tmpTJ1!S2="","",SUM([1]tmpTJ1!S2:S38))</f>
        <v>6823</v>
      </c>
      <c r="Q121" s="95">
        <f>IF(AND(E121&lt;&gt;0,P121&lt;&gt;""),(P121/E121)*100,"")</f>
        <v>24.481521349120918</v>
      </c>
      <c r="R121" s="96">
        <f>IF([1]tmpTJ1!V2="","",SUM([1]tmpTJ1!V2:V38))</f>
        <v>7872</v>
      </c>
      <c r="S121" s="97">
        <f>IF(AND(E121&lt;&gt;0,R121&lt;&gt;""),(R121/E121)*100,"")</f>
        <v>28.245425188374597</v>
      </c>
      <c r="T121" s="94">
        <f>IF([1]tmpTJ1!Y2="","",SUM([1]tmpTJ1!Y2:Y38))</f>
        <v>8627</v>
      </c>
      <c r="U121" s="95">
        <f>IF(AND(E121&lt;&gt;0,T121&lt;&gt;""),(T121/E121)*100,"")</f>
        <v>30.95443128812343</v>
      </c>
      <c r="V121" s="96">
        <f>IF([1]tmpTJ1!AB2="","",SUM([1]tmpTJ1!AB2:AB38))</f>
        <v>9243</v>
      </c>
      <c r="W121" s="97">
        <f>IF(AND(E121&lt;&gt;0,V121&lt;&gt;""),(V121/E121)*100,"")</f>
        <v>33.164693218514529</v>
      </c>
      <c r="X121" s="94">
        <f>IF([1]tmpTJ1!AE2="","",SUM([1]tmpTJ1!AE2:AE38))</f>
        <v>9809</v>
      </c>
      <c r="Y121" s="95">
        <f>IF(AND(E121&lt;&gt;0,X121&lt;&gt;""),(X121/E121)*100,"")</f>
        <v>35.195550771438825</v>
      </c>
      <c r="Z121" s="96">
        <f>IF([1]tmpTJ1!AH2="","",SUM([1]tmpTJ1!AH2:AH38))</f>
        <v>10354</v>
      </c>
      <c r="AA121" s="97">
        <f>IF(AND(E121&lt;&gt;0,Z121&lt;&gt;""),(Z121/E121)*100,"")</f>
        <v>37.151058485827058</v>
      </c>
      <c r="AB121" s="94">
        <f>IF([1]tmpTJ1!AK2="","",SUM([1]tmpTJ1!AK2:AK38))</f>
        <v>10676</v>
      </c>
      <c r="AC121" s="95">
        <f>IF(AND(E121&lt;&gt;0,AB121&lt;&gt;""),(AB121/E121)*100,"")</f>
        <v>38.306422676713311</v>
      </c>
      <c r="AD121" s="96">
        <f>IF([1]tmpTJ1!AN2="","",SUM([1]tmpTJ1!AN2:AN38))</f>
        <v>10845</v>
      </c>
      <c r="AE121" s="346">
        <f>IF(AND(E121&lt;&gt;0,AD121&lt;&gt;""),(AD121/E121)*100,"")</f>
        <v>38.912809472551132</v>
      </c>
      <c r="AF121" s="101">
        <f>IF([1]tmpTJ1!AM2="","",SUM([1]tmpTJ1!AP2:AP38))</f>
        <v>164</v>
      </c>
      <c r="AG121" s="102">
        <f>IF([1]tmpTJ1!AM2="","",SUM([1]tmpTJ1!AR2:AR38))</f>
        <v>4138</v>
      </c>
      <c r="AH121" s="347">
        <f>IF(AD121&lt;&gt;"",AD121+AF121+AG121,"")</f>
        <v>15147</v>
      </c>
      <c r="AI121" s="348">
        <f>IF((AH121&lt;&gt;""),(AH121/E121)*100,"")</f>
        <v>54.34876210979548</v>
      </c>
    </row>
    <row r="122" spans="3:35" ht="29.25" customHeight="1" thickBot="1" x14ac:dyDescent="0.65">
      <c r="C122" s="232"/>
      <c r="D122" s="349"/>
      <c r="E122" s="234">
        <f>IF(AND(E120&lt;&gt;"",E121&lt;&gt;""),E120+E121,"")</f>
        <v>53422</v>
      </c>
      <c r="F122" s="350" t="str">
        <f>IF(AND(F120&lt;&gt;"",F121&lt;&gt;""),F120+F121,"")</f>
        <v/>
      </c>
      <c r="G122" s="351" t="str">
        <f>IF(F122&lt;&gt;"",(F122/E122)*100,"")</f>
        <v/>
      </c>
      <c r="H122" s="237">
        <f>IF(AND(H120&lt;&gt;"",H121&lt;&gt;""),H120+H121,"")</f>
        <v>2599</v>
      </c>
      <c r="I122" s="238">
        <f>IF(H122&lt;&gt;"",(H122/E122)*100,"")</f>
        <v>4.8650368761933285</v>
      </c>
      <c r="J122" s="239">
        <f>IF(AND(J120&lt;&gt;"",J121&lt;&gt;""),J120+J121,"")</f>
        <v>5828</v>
      </c>
      <c r="K122" s="240">
        <f>IF(J122&lt;&gt;"",(J122/E122)*100,"")</f>
        <v>10.909363183707086</v>
      </c>
      <c r="L122" s="237">
        <f>IF(AND(L120&lt;&gt;"",L121&lt;&gt;""),L120+L121,"")</f>
        <v>9415</v>
      </c>
      <c r="M122" s="238">
        <f>IF(L122&lt;&gt;"",(L122/E122)*100,"")</f>
        <v>17.623825390288644</v>
      </c>
      <c r="N122" s="239">
        <f>IF(AND(N120&lt;&gt;"",N121&lt;&gt;""),N120+N121,"")</f>
        <v>11950</v>
      </c>
      <c r="O122" s="240">
        <f>IF(N122&lt;&gt;"",(N122/E122)*100,"")</f>
        <v>22.369061435363708</v>
      </c>
      <c r="P122" s="237">
        <f>IF(AND(P120&lt;&gt;"",P121&lt;&gt;""),P120+P121,"")</f>
        <v>13649</v>
      </c>
      <c r="Q122" s="238">
        <f>IF(P122&lt;&gt;"",(P122/E122)*100,"")</f>
        <v>25.549399123956423</v>
      </c>
      <c r="R122" s="239">
        <f>IF(AND(R120&lt;&gt;"",R121&lt;&gt;""),R120+R121,"")</f>
        <v>15575</v>
      </c>
      <c r="S122" s="240">
        <f>IF(R122&lt;&gt;"",(R122/E122)*100,"")</f>
        <v>29.154655385421734</v>
      </c>
      <c r="T122" s="237">
        <f>IF(AND(T120&lt;&gt;"",T121&lt;&gt;""),T120+T121,"")</f>
        <v>17020</v>
      </c>
      <c r="U122" s="238">
        <f>IF(T122&lt;&gt;"",(T122/E122)*100,"")</f>
        <v>31.859533525513832</v>
      </c>
      <c r="V122" s="239">
        <f>IF(AND(V120&lt;&gt;"",V121&lt;&gt;""),V120+V121,"")</f>
        <v>18219</v>
      </c>
      <c r="W122" s="241">
        <f>IF(V122&lt;&gt;"",(V122/E122)*100,"")</f>
        <v>34.103927220995097</v>
      </c>
      <c r="X122" s="237">
        <f>IF(AND(X120&lt;&gt;"",X121&lt;&gt;""),X120+X121,"")</f>
        <v>19323</v>
      </c>
      <c r="Y122" s="242">
        <f>IF(X122&lt;&gt;"",(X122/E122)*100,"")</f>
        <v>36.170491557785184</v>
      </c>
      <c r="Z122" s="239">
        <f>IF(AND(Z120&lt;&gt;"",Z121&lt;&gt;""),Z120+Z121,"")</f>
        <v>20359</v>
      </c>
      <c r="AA122" s="241">
        <f>IF(Z122&lt;&gt;"",(Z122/E122)*100,"")</f>
        <v>38.109767511512111</v>
      </c>
      <c r="AB122" s="237">
        <f>IF(AND(AB120&lt;&gt;"",AB121&lt;&gt;""),AB120+AB121,"")</f>
        <v>20998</v>
      </c>
      <c r="AC122" s="352">
        <f>IF(AB122&lt;&gt;"",(AB122/E122)*100,"")</f>
        <v>39.305903934708546</v>
      </c>
      <c r="AD122" s="239">
        <f>IF(AND(AD120&lt;&gt;"",AD121&lt;&gt;""),AD120+AD121,"")</f>
        <v>21324</v>
      </c>
      <c r="AE122" s="353">
        <f>IF(AD122&lt;&gt;"",(AD122/E122)*100,"")</f>
        <v>39.916139418217213</v>
      </c>
      <c r="AF122" s="244">
        <f>IF(AND(AF120&lt;&gt;"",AF121&lt;&gt;""),AF120+AF121,"")</f>
        <v>294</v>
      </c>
      <c r="AG122" s="245">
        <f>IF(AND(AG120&lt;&gt;"",AG121&lt;&gt;""),AG120+AG121,"")</f>
        <v>7363</v>
      </c>
      <c r="AH122" s="354">
        <f>IF(AND(AH120&lt;&gt;"",AH121&lt;&gt;""),AH120+AH121,"")</f>
        <v>28981</v>
      </c>
      <c r="AI122" s="355">
        <f>IF(AH122&lt;&gt;"",(AH122/E122)*100,"")</f>
        <v>54.24918572872599</v>
      </c>
    </row>
    <row r="123" spans="3:35" ht="19.899999999999999" customHeight="1" x14ac:dyDescent="0.6"/>
  </sheetData>
  <mergeCells count="96">
    <mergeCell ref="F1:AE1"/>
    <mergeCell ref="C114:C116"/>
    <mergeCell ref="D114:D116"/>
    <mergeCell ref="C117:C119"/>
    <mergeCell ref="D117:D119"/>
    <mergeCell ref="C120:D122"/>
    <mergeCell ref="C105:C107"/>
    <mergeCell ref="D105:D107"/>
    <mergeCell ref="C108:C110"/>
    <mergeCell ref="D108:D110"/>
    <mergeCell ref="C111:C113"/>
    <mergeCell ref="D111:D113"/>
    <mergeCell ref="C96:C98"/>
    <mergeCell ref="D96:D98"/>
    <mergeCell ref="C99:C101"/>
    <mergeCell ref="D99:D101"/>
    <mergeCell ref="C102:C104"/>
    <mergeCell ref="D102:D104"/>
    <mergeCell ref="C87:C89"/>
    <mergeCell ref="D87:D89"/>
    <mergeCell ref="C90:C92"/>
    <mergeCell ref="D90:D92"/>
    <mergeCell ref="C93:C95"/>
    <mergeCell ref="D93:D95"/>
    <mergeCell ref="C78:C80"/>
    <mergeCell ref="D78:D80"/>
    <mergeCell ref="C81:C83"/>
    <mergeCell ref="D81:D83"/>
    <mergeCell ref="C84:C86"/>
    <mergeCell ref="D84:D86"/>
    <mergeCell ref="C69:C71"/>
    <mergeCell ref="D69:D71"/>
    <mergeCell ref="C72:C74"/>
    <mergeCell ref="D72:D74"/>
    <mergeCell ref="C75:C77"/>
    <mergeCell ref="D75:D77"/>
    <mergeCell ref="C60:C62"/>
    <mergeCell ref="D60:D62"/>
    <mergeCell ref="C63:C65"/>
    <mergeCell ref="D63:D65"/>
    <mergeCell ref="C66:C68"/>
    <mergeCell ref="D66:D68"/>
    <mergeCell ref="C51:C53"/>
    <mergeCell ref="D51:D53"/>
    <mergeCell ref="C54:C56"/>
    <mergeCell ref="D54:D56"/>
    <mergeCell ref="C57:C59"/>
    <mergeCell ref="D57:D59"/>
    <mergeCell ref="C42:C44"/>
    <mergeCell ref="D42:D44"/>
    <mergeCell ref="C45:C47"/>
    <mergeCell ref="D45:D47"/>
    <mergeCell ref="C48:C50"/>
    <mergeCell ref="D48:D50"/>
    <mergeCell ref="C33:C35"/>
    <mergeCell ref="D33:D35"/>
    <mergeCell ref="C36:C38"/>
    <mergeCell ref="D36:D38"/>
    <mergeCell ref="C39:C41"/>
    <mergeCell ref="D39:D41"/>
    <mergeCell ref="C24:C26"/>
    <mergeCell ref="D24:D26"/>
    <mergeCell ref="C27:C29"/>
    <mergeCell ref="D27:D29"/>
    <mergeCell ref="C30:C32"/>
    <mergeCell ref="D30:D32"/>
    <mergeCell ref="C15:C17"/>
    <mergeCell ref="D15:D17"/>
    <mergeCell ref="C18:C20"/>
    <mergeCell ref="D18:D20"/>
    <mergeCell ref="C21:C23"/>
    <mergeCell ref="D21:D23"/>
    <mergeCell ref="AH3:AI3"/>
    <mergeCell ref="F4:G4"/>
    <mergeCell ref="C9:C11"/>
    <mergeCell ref="D9:D11"/>
    <mergeCell ref="C12:C14"/>
    <mergeCell ref="D12:D14"/>
    <mergeCell ref="X3:Y3"/>
    <mergeCell ref="Z3:AA3"/>
    <mergeCell ref="AB3:AC3"/>
    <mergeCell ref="AD3:AE3"/>
    <mergeCell ref="AF3:AF4"/>
    <mergeCell ref="AG3:AG4"/>
    <mergeCell ref="L3:M3"/>
    <mergeCell ref="N3:O3"/>
    <mergeCell ref="P3:Q3"/>
    <mergeCell ref="R3:S3"/>
    <mergeCell ref="T3:U3"/>
    <mergeCell ref="V3:W3"/>
    <mergeCell ref="C1:E1"/>
    <mergeCell ref="C3:D8"/>
    <mergeCell ref="E3:E5"/>
    <mergeCell ref="F3:G3"/>
    <mergeCell ref="H3:I3"/>
    <mergeCell ref="J3:K3"/>
  </mergeCells>
  <phoneticPr fontId="4"/>
  <pageMargins left="0.7" right="0.7" top="0.75" bottom="0.75" header="0.3" footer="0.3"/>
  <pageSetup paperSize="8" scale="4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OpenFile">
                <anchor moveWithCells="1" sizeWithCells="1">
                  <from>
                    <xdr:col>13</xdr:col>
                    <xdr:colOff>457200</xdr:colOff>
                    <xdr:row>0</xdr:row>
                    <xdr:rowOff>0</xdr:rowOff>
                  </from>
                  <to>
                    <xdr:col>15</xdr:col>
                    <xdr:colOff>457200</xdr:colOff>
                    <xdr:row>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tmpTJ1Clr">
                <anchor moveWithCells="1" sizeWithCells="1">
                  <from>
                    <xdr:col>19</xdr:col>
                    <xdr:colOff>476250</xdr:colOff>
                    <xdr:row>0</xdr:row>
                    <xdr:rowOff>0</xdr:rowOff>
                  </from>
                  <to>
                    <xdr:col>21</xdr:col>
                    <xdr:colOff>476250</xdr:colOff>
                    <xdr:row>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PrintExec">
                <anchor moveWithCells="1" sizeWithCells="1">
                  <from>
                    <xdr:col>15</xdr:col>
                    <xdr:colOff>469900</xdr:colOff>
                    <xdr:row>0</xdr:row>
                    <xdr:rowOff>0</xdr:rowOff>
                  </from>
                  <to>
                    <xdr:col>17</xdr:col>
                    <xdr:colOff>469900</xdr:colOff>
                    <xdr:row>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EndExec">
                <anchor moveWithCells="1" sizeWithCells="1">
                  <from>
                    <xdr:col>21</xdr:col>
                    <xdr:colOff>488950</xdr:colOff>
                    <xdr:row>0</xdr:row>
                    <xdr:rowOff>0</xdr:rowOff>
                  </from>
                  <to>
                    <xdr:col>23</xdr:col>
                    <xdr:colOff>488950</xdr:colOff>
                    <xdr:row>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OutPDF">
                <anchor moveWithCells="1" sizeWithCells="1">
                  <from>
                    <xdr:col>17</xdr:col>
                    <xdr:colOff>476250</xdr:colOff>
                    <xdr:row>0</xdr:row>
                    <xdr:rowOff>0</xdr:rowOff>
                  </from>
                  <to>
                    <xdr:col>19</xdr:col>
                    <xdr:colOff>476250</xdr:colOff>
                    <xdr:row>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三豊市役所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三豊市</dc:creator>
  <cp:lastModifiedBy>三豊市</cp:lastModifiedBy>
  <cp:lastPrinted>2022-03-17T00:16:09Z</cp:lastPrinted>
  <dcterms:created xsi:type="dcterms:W3CDTF">2022-03-17T00:09:36Z</dcterms:created>
  <dcterms:modified xsi:type="dcterms:W3CDTF">2022-03-17T00:16:56Z</dcterms:modified>
</cp:coreProperties>
</file>