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firstSheet="4" activeTab="12"/>
  </bookViews>
  <sheets>
    <sheet name="入力シート" sheetId="2" r:id="rId1"/>
    <sheet name="提出書類リスト" sheetId="12" r:id="rId2"/>
    <sheet name="提出写真リスト" sheetId="14" r:id="rId3"/>
    <sheet name="補助対象チェックリスト" sheetId="13" r:id="rId4"/>
    <sheet name="申請書" sheetId="1" r:id="rId5"/>
    <sheet name="配管図" sheetId="16" r:id="rId6"/>
    <sheet name="見積り" sheetId="3" r:id="rId7"/>
    <sheet name="工事請負契約書" sheetId="4" r:id="rId8"/>
    <sheet name="債権者登録申出書" sheetId="5" r:id="rId9"/>
    <sheet name="土地・住宅所有者の承諾書" sheetId="6" r:id="rId10"/>
    <sheet name="撤去不可の理由書" sheetId="7" r:id="rId11"/>
    <sheet name="実績報告書" sheetId="8" r:id="rId12"/>
    <sheet name="誓約書" sheetId="9" r:id="rId13"/>
    <sheet name="チェックリスト" sheetId="10" r:id="rId14"/>
    <sheet name="請求書" sheetId="11" r:id="rId15"/>
    <sheet name="債権者登録申出書 (実績)" sheetId="15" r:id="rId16"/>
  </sheets>
  <definedNames>
    <definedName name="_xlnm.Print_Area" localSheetId="6">見積り!$A$1:$K$49</definedName>
    <definedName name="_xlnm.Print_Area" localSheetId="7">工事請負契約書!$A$1:$J$109</definedName>
    <definedName name="_xlnm.Print_Area" localSheetId="4">申請書!$A$1:$M$48</definedName>
    <definedName name="_xlnm.Print_Area" localSheetId="12">誓約書!$A$1:$T$37</definedName>
    <definedName name="_xlnm.Print_Area" localSheetId="9">土地・住宅所有者の承諾書!$A$1:$U$23</definedName>
    <definedName name="図1">入力シート!$X$15</definedName>
    <definedName name="図2">入力シート!$Y$15</definedName>
    <definedName name="図3">入力シート!$U$19</definedName>
    <definedName name="図4">入力シート!$W$23</definedName>
    <definedName name="図5">入力シート!$X$23</definedName>
    <definedName name="図6">入力シート!$Y$25</definedName>
    <definedName name="判定">INDIRECT(入力シート!$M$15)</definedName>
    <definedName name="判定10">INDIRECT(入力シート!$N$24)</definedName>
    <definedName name="判定11">INDIRECT(入力シート!$N$23)</definedName>
    <definedName name="判定12">INDIRECT(入力シート!$O$23)</definedName>
    <definedName name="判定13">INDIRECT(入力シート!$P$23)</definedName>
    <definedName name="判定14">INDIRECT(入力シート!$Q$23)</definedName>
    <definedName name="判定15">INDIRECT(入力シート!$M$26)</definedName>
    <definedName name="判定16">INDIRECT(入力シート!$N$26)</definedName>
    <definedName name="判定17">INDIRECT(入力シート!$O$26)</definedName>
    <definedName name="判定18">INDIRECT(入力シート!$P$26)</definedName>
    <definedName name="判定19">INDIRECT(入力シート!$M$34)</definedName>
    <definedName name="判定2">INDIRECT(入力シート!$N$15)</definedName>
    <definedName name="判定20">INDIRECT(入力シート!$N$34)</definedName>
    <definedName name="判定21">INDIRECT(入力シート!$O$34)</definedName>
    <definedName name="判定22">INDIRECT(入力シート!$P$34)</definedName>
    <definedName name="判定23">INDIRECT(入力シート!$Q$34)</definedName>
    <definedName name="判定24">INDIRECT(入力シート!$O$15)</definedName>
    <definedName name="判定25">INDIRECT(入力シート!$M$10)</definedName>
    <definedName name="判定26">INDIRECT(入力シート!$N$10)</definedName>
    <definedName name="判定27">INDIRECT(入力シート!$M$41)</definedName>
    <definedName name="判定28">INDIRECT(入力シート!$N$41)</definedName>
    <definedName name="判定3">INDIRECT(入力シート!$M$19)</definedName>
    <definedName name="判定4">INDIRECT(入力シート!$N$19)</definedName>
    <definedName name="判定5">INDIRECT(入力シート!$M$25)</definedName>
    <definedName name="判定6">INDIRECT(入力シート!$N$25)</definedName>
    <definedName name="判定7">INDIRECT(入力シート!$M$27)</definedName>
    <definedName name="判定8">INDIRECT(入力シート!$M$23)</definedName>
    <definedName name="判定9">INDIRECT(入力シート!$M$24)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4" l="1"/>
  <c r="I6" i="15" l="1"/>
  <c r="G5" i="15"/>
  <c r="M18" i="15"/>
  <c r="AH16" i="15"/>
  <c r="AG16" i="15"/>
  <c r="AF16" i="15"/>
  <c r="AE16" i="15"/>
  <c r="AD16" i="15"/>
  <c r="AC16" i="15"/>
  <c r="AB16" i="15"/>
  <c r="AA16" i="15"/>
  <c r="Z16" i="15"/>
  <c r="Y16" i="15"/>
  <c r="X16" i="15"/>
  <c r="W16" i="15"/>
  <c r="V16" i="15"/>
  <c r="U16" i="15"/>
  <c r="T16" i="15"/>
  <c r="S16" i="15"/>
  <c r="R16" i="15"/>
  <c r="L16" i="15"/>
  <c r="K16" i="15"/>
  <c r="J16" i="15"/>
  <c r="I16" i="15"/>
  <c r="H16" i="15"/>
  <c r="G16" i="15"/>
  <c r="F16" i="15"/>
  <c r="D16" i="15"/>
  <c r="A16" i="15"/>
  <c r="G13" i="15"/>
  <c r="M12" i="15"/>
  <c r="I11" i="15"/>
  <c r="I10" i="15"/>
  <c r="E55" i="12" l="1"/>
  <c r="E53" i="12"/>
  <c r="E51" i="12"/>
  <c r="Q13" i="2"/>
  <c r="P13" i="2"/>
  <c r="O13" i="2"/>
  <c r="B13" i="13" s="1"/>
  <c r="N13" i="2"/>
  <c r="B12" i="13" s="1"/>
  <c r="M13" i="2"/>
  <c r="B11" i="13" s="1"/>
  <c r="T12" i="2"/>
  <c r="S12" i="2"/>
  <c r="B10" i="13" s="1"/>
  <c r="R12" i="2"/>
  <c r="B9" i="13" s="1"/>
  <c r="M12" i="2"/>
  <c r="B4" i="13" s="1"/>
  <c r="Q12" i="2"/>
  <c r="B8" i="13" s="1"/>
  <c r="P12" i="2"/>
  <c r="B7" i="13" s="1"/>
  <c r="O12" i="2"/>
  <c r="B6" i="13" s="1"/>
  <c r="N12" i="2"/>
  <c r="B5" i="13" s="1"/>
  <c r="N41" i="2" l="1"/>
  <c r="M41" i="2"/>
  <c r="C32" i="11" l="1"/>
  <c r="C31" i="11"/>
  <c r="C30" i="11"/>
  <c r="C29" i="11"/>
  <c r="E28" i="11"/>
  <c r="C28" i="11"/>
  <c r="D24" i="11"/>
  <c r="D23" i="11"/>
  <c r="D22" i="11"/>
  <c r="D21" i="11"/>
  <c r="D15" i="11"/>
  <c r="D14" i="11"/>
  <c r="D13" i="11"/>
  <c r="F21" i="10"/>
  <c r="F20" i="10"/>
  <c r="G34" i="8"/>
  <c r="C34" i="8"/>
  <c r="F19" i="8"/>
  <c r="F18" i="8"/>
  <c r="B15" i="1"/>
  <c r="B18" i="8"/>
  <c r="B16" i="8"/>
  <c r="B15" i="8"/>
  <c r="B14" i="8"/>
  <c r="B13" i="8"/>
  <c r="E9" i="8"/>
  <c r="E8" i="8"/>
  <c r="E7" i="8"/>
  <c r="G13" i="7"/>
  <c r="Q23" i="2"/>
  <c r="P23" i="2"/>
  <c r="H19" i="7" l="1"/>
  <c r="H17" i="7"/>
  <c r="O7" i="7"/>
  <c r="O5" i="7"/>
  <c r="A6" i="6"/>
  <c r="AH16" i="5"/>
  <c r="AG16" i="5"/>
  <c r="AF16" i="5"/>
  <c r="AE16" i="5"/>
  <c r="AD16" i="5"/>
  <c r="AC16" i="5"/>
  <c r="AB16" i="5"/>
  <c r="AA16" i="5"/>
  <c r="Z16" i="5"/>
  <c r="Y16" i="5"/>
  <c r="X16" i="5"/>
  <c r="W16" i="5"/>
  <c r="V16" i="5"/>
  <c r="U16" i="5"/>
  <c r="T16" i="5"/>
  <c r="S16" i="5"/>
  <c r="R16" i="5"/>
  <c r="M18" i="5"/>
  <c r="L16" i="5"/>
  <c r="K16" i="5"/>
  <c r="J16" i="5"/>
  <c r="I16" i="5"/>
  <c r="H16" i="5"/>
  <c r="G16" i="5"/>
  <c r="F16" i="5"/>
  <c r="N10" i="2"/>
  <c r="M10" i="2"/>
  <c r="D16" i="5"/>
  <c r="A16" i="5"/>
  <c r="G13" i="5"/>
  <c r="M12" i="5"/>
  <c r="I11" i="5"/>
  <c r="I10" i="5"/>
  <c r="I6" i="5"/>
  <c r="G5" i="5"/>
  <c r="G108" i="4"/>
  <c r="G107" i="4"/>
  <c r="G106" i="4"/>
  <c r="G104" i="4"/>
  <c r="G101" i="4"/>
  <c r="G99" i="4"/>
  <c r="G10" i="4"/>
  <c r="D10" i="4"/>
  <c r="D9" i="4"/>
  <c r="C4" i="4"/>
  <c r="D3" i="4"/>
  <c r="G8" i="3" l="1"/>
  <c r="G11" i="3"/>
  <c r="J4" i="3"/>
  <c r="H3" i="3"/>
  <c r="A4" i="3"/>
  <c r="J46" i="3"/>
  <c r="J47" i="3" s="1"/>
  <c r="G46" i="3"/>
  <c r="G37" i="3"/>
  <c r="G32" i="3"/>
  <c r="H27" i="3"/>
  <c r="H47" i="3" s="1"/>
  <c r="G27" i="3"/>
  <c r="I41" i="3"/>
  <c r="L38" i="3" s="1"/>
  <c r="G41" i="3"/>
  <c r="G25" i="3"/>
  <c r="G20" i="3"/>
  <c r="G16" i="3"/>
  <c r="G47" i="3" l="1"/>
  <c r="G48" i="3" s="1"/>
  <c r="G49" i="3" s="1"/>
  <c r="L42" i="3"/>
  <c r="I47" i="3"/>
  <c r="I48" i="3" s="1"/>
  <c r="J48" i="3"/>
  <c r="J49" i="3" s="1"/>
  <c r="F34" i="2"/>
  <c r="F23" i="2"/>
  <c r="D21" i="8" l="1"/>
  <c r="D24" i="8"/>
  <c r="D20" i="8"/>
  <c r="D23" i="8"/>
  <c r="D22" i="8"/>
  <c r="C22" i="1"/>
  <c r="D25" i="8"/>
  <c r="C24" i="1"/>
  <c r="D27" i="8"/>
  <c r="D26" i="8"/>
  <c r="I49" i="3"/>
  <c r="J5" i="3" s="1"/>
  <c r="E19" i="4" s="1"/>
  <c r="F15" i="2"/>
  <c r="C26" i="1" l="1"/>
  <c r="D29" i="8"/>
  <c r="D28" i="8"/>
  <c r="D30" i="8"/>
  <c r="O15" i="2"/>
  <c r="M15" i="2"/>
  <c r="Q34" i="2"/>
  <c r="H32" i="1"/>
  <c r="K14" i="1"/>
  <c r="G14" i="1"/>
  <c r="G33" i="1"/>
  <c r="B33" i="1"/>
  <c r="H31" i="1"/>
  <c r="C31" i="1"/>
  <c r="C30" i="1"/>
  <c r="C27" i="1"/>
  <c r="C25" i="1"/>
  <c r="C23" i="1"/>
  <c r="E19" i="1"/>
  <c r="E18" i="1"/>
  <c r="E17" i="1"/>
  <c r="F16" i="1"/>
  <c r="F15" i="1"/>
  <c r="B13" i="1"/>
  <c r="F9" i="1"/>
  <c r="F8" i="1"/>
  <c r="F7" i="1"/>
  <c r="G6" i="1"/>
  <c r="M27" i="2" l="1"/>
  <c r="N15" i="2"/>
  <c r="P34" i="2"/>
  <c r="O34" i="2"/>
  <c r="N34" i="2"/>
  <c r="M34" i="2"/>
  <c r="P26" i="2"/>
  <c r="O26" i="2"/>
  <c r="N26" i="2" l="1"/>
  <c r="M26" i="2"/>
  <c r="M23" i="2"/>
  <c r="O23" i="2"/>
  <c r="N23" i="2"/>
  <c r="N24" i="2" l="1"/>
  <c r="M24" i="2"/>
  <c r="M25" i="2"/>
  <c r="N25" i="2"/>
  <c r="N19" i="2"/>
  <c r="M19" i="2"/>
</calcChain>
</file>

<file path=xl/sharedStrings.xml><?xml version="1.0" encoding="utf-8"?>
<sst xmlns="http://schemas.openxmlformats.org/spreadsheetml/2006/main" count="933" uniqueCount="649">
  <si>
    <t>様式第1号(第5条関係)</t>
  </si>
  <si>
    <t>浄化槽設置整備事業補助金交付申請書</t>
  </si>
  <si>
    <t>年　　　月　　　日</t>
  </si>
  <si>
    <t>三豊市長　　様</t>
  </si>
  <si>
    <t>郵便番号(</t>
    <phoneticPr fontId="6"/>
  </si>
  <si>
    <t>）</t>
    <phoneticPr fontId="6"/>
  </si>
  <si>
    <t>申請者</t>
    <rPh sb="0" eb="2">
      <t>シンセイ</t>
    </rPh>
    <rPh sb="2" eb="3">
      <t>シャ</t>
    </rPh>
    <phoneticPr fontId="6"/>
  </si>
  <si>
    <t>　　　　</t>
    <phoneticPr fontId="6"/>
  </si>
  <si>
    <t>電話番号</t>
    <rPh sb="0" eb="2">
      <t>デンワ</t>
    </rPh>
    <rPh sb="2" eb="4">
      <t>バンゴウ</t>
    </rPh>
    <phoneticPr fontId="6"/>
  </si>
  <si>
    <t>　　　　年度において、浄化槽等を設置したいので、三豊市浄化槽設置整備事業補助金交付要綱の内容を理解した上で、同要綱第5条の規定により、下記のとおり補助金の交付を申請します。</t>
    <phoneticPr fontId="6"/>
  </si>
  <si>
    <t>記</t>
  </si>
  <si>
    <t>1．設置場所</t>
  </si>
  <si>
    <t>2．住宅所有者</t>
  </si>
  <si>
    <t>本人</t>
    <phoneticPr fontId="6"/>
  </si>
  <si>
    <t>3．浄化槽等機種</t>
  </si>
  <si>
    <t>浄化槽等名称・型式</t>
    <phoneticPr fontId="6"/>
  </si>
  <si>
    <t>認定番号</t>
  </si>
  <si>
    <t>4．住宅の種類</t>
  </si>
  <si>
    <t>一般住宅</t>
    <phoneticPr fontId="6"/>
  </si>
  <si>
    <t>(延べ床面積</t>
    <phoneticPr fontId="6"/>
  </si>
  <si>
    <t>m2)</t>
  </si>
  <si>
    <t>併用住宅</t>
    <phoneticPr fontId="6"/>
  </si>
  <si>
    <t>(住宅部分の床面積</t>
  </si>
  <si>
    <t>(その他の床面積</t>
  </si>
  <si>
    <t>5．住宅状況</t>
  </si>
  <si>
    <t>6．設置状況</t>
  </si>
  <si>
    <t>7．設置費見積額</t>
  </si>
  <si>
    <t>金</t>
    <phoneticPr fontId="6"/>
  </si>
  <si>
    <t>円　　　(補助対象見積額)　　　※税込額</t>
    <phoneticPr fontId="6"/>
  </si>
  <si>
    <t>8．交付申請額(設置分)</t>
  </si>
  <si>
    <t>円　　　(申請補助金予定額)</t>
    <phoneticPr fontId="6"/>
  </si>
  <si>
    <t>9．撤去費見積額</t>
  </si>
  <si>
    <t>10.交付申請額(撤去分)</t>
  </si>
  <si>
    <t>着手</t>
  </si>
  <si>
    <t>完了</t>
  </si>
  <si>
    <t>登録番号</t>
  </si>
  <si>
    <t>1．設置場所位置図(地図)</t>
  </si>
  <si>
    <t>2．設置配管図</t>
  </si>
  <si>
    <t xml:space="preserve">4．浄化槽設置届出書の写し </t>
  </si>
  <si>
    <t>5．建築確認済証の写し　※該当する場合</t>
  </si>
  <si>
    <t>6．工事請負契約書の写し</t>
  </si>
  <si>
    <t>7. 国庫補助指針に関する登録証等の写し</t>
  </si>
  <si>
    <t>8．機能保障制度に基づく保証登録証(市町村用)</t>
  </si>
  <si>
    <t>10.工事監督が有資格者であることを証明できる書類の写し</t>
  </si>
  <si>
    <t>11.債権者登録申出書</t>
  </si>
  <si>
    <t>12.市町村税の滞納がないことを証明する書類(完納証明書等)</t>
  </si>
  <si>
    <t>13.浄化槽底板コンクリート使用承認願　※該当する場合</t>
  </si>
  <si>
    <t>14.土地及び住宅所有者の承諾書　※該当する場合</t>
  </si>
  <si>
    <t>15.その他(　　　　　　　　　　　　　　　　　　　　　　　　　　　　　　　　　　　　　)</t>
  </si>
  <si>
    <t>住　　所</t>
    <rPh sb="0" eb="1">
      <t>ジュウ</t>
    </rPh>
    <rPh sb="3" eb="4">
      <t>ショ</t>
    </rPh>
    <phoneticPr fontId="6"/>
  </si>
  <si>
    <t>氏　　名</t>
    <phoneticPr fontId="6"/>
  </si>
  <si>
    <t>新築</t>
    <rPh sb="0" eb="2">
      <t>シンチク</t>
    </rPh>
    <phoneticPr fontId="3"/>
  </si>
  <si>
    <t>増築</t>
    <rPh sb="0" eb="2">
      <t>ゾウチク</t>
    </rPh>
    <phoneticPr fontId="3"/>
  </si>
  <si>
    <t>改造（</t>
    <rPh sb="0" eb="2">
      <t>カイゾウ</t>
    </rPh>
    <phoneticPr fontId="3"/>
  </si>
  <si>
    <t>単独</t>
    <rPh sb="0" eb="2">
      <t>タンドク</t>
    </rPh>
    <phoneticPr fontId="3"/>
  </si>
  <si>
    <t>汲取り）</t>
    <rPh sb="0" eb="2">
      <t>クミト</t>
    </rPh>
    <phoneticPr fontId="3"/>
  </si>
  <si>
    <t>撤去対象</t>
    <rPh sb="0" eb="2">
      <t>テッキョ</t>
    </rPh>
    <rPh sb="2" eb="4">
      <t>タイショウ</t>
    </rPh>
    <phoneticPr fontId="3"/>
  </si>
  <si>
    <t>有</t>
    <rPh sb="0" eb="1">
      <t>アリ</t>
    </rPh>
    <phoneticPr fontId="3"/>
  </si>
  <si>
    <t>無</t>
    <rPh sb="0" eb="1">
      <t>ナシ</t>
    </rPh>
    <phoneticPr fontId="3"/>
  </si>
  <si>
    <t>配管工事</t>
    <rPh sb="0" eb="2">
      <t>ハイカン</t>
    </rPh>
    <rPh sb="2" eb="4">
      <t>コウジ</t>
    </rPh>
    <phoneticPr fontId="3"/>
  </si>
  <si>
    <t>N除去</t>
  </si>
  <si>
    <t>無荷重　</t>
    <phoneticPr fontId="3"/>
  </si>
  <si>
    <t>荷重(</t>
    <phoneticPr fontId="3"/>
  </si>
  <si>
    <t>支柱入</t>
    <phoneticPr fontId="3"/>
  </si>
  <si>
    <t>支柱レス)</t>
    <phoneticPr fontId="3"/>
  </si>
  <si>
    <t>ポンプ槽付</t>
    <phoneticPr fontId="3"/>
  </si>
  <si>
    <t>11.配管工事見積額</t>
    <rPh sb="3" eb="5">
      <t>ハイカン</t>
    </rPh>
    <rPh sb="5" eb="7">
      <t>コウジ</t>
    </rPh>
    <rPh sb="7" eb="9">
      <t>ミツモリ</t>
    </rPh>
    <rPh sb="9" eb="10">
      <t>ガク</t>
    </rPh>
    <phoneticPr fontId="3"/>
  </si>
  <si>
    <t>12.交付申請額(配管工事分）</t>
    <rPh sb="9" eb="11">
      <t>ハイカン</t>
    </rPh>
    <rPh sb="11" eb="13">
      <t>コウジ</t>
    </rPh>
    <rPh sb="13" eb="14">
      <t>ブン</t>
    </rPh>
    <phoneticPr fontId="6"/>
  </si>
  <si>
    <t>13.地下浸透防止用設備設置
   費見積額</t>
    <phoneticPr fontId="6"/>
  </si>
  <si>
    <t>14.交付申請額(地下浸透分)</t>
    <phoneticPr fontId="6"/>
  </si>
  <si>
    <t>3．工事見積書の写し(設置・撤去・配管・地下浸透防止)　※工事業者印のあるもの</t>
    <rPh sb="17" eb="19">
      <t>ハイカン</t>
    </rPh>
    <phoneticPr fontId="3"/>
  </si>
  <si>
    <t>側溝（水路）</t>
    <rPh sb="0" eb="2">
      <t>ソッコウ</t>
    </rPh>
    <rPh sb="3" eb="5">
      <t>スイロ</t>
    </rPh>
    <phoneticPr fontId="3"/>
  </si>
  <si>
    <t>河川</t>
    <rPh sb="0" eb="2">
      <t>カセン</t>
    </rPh>
    <phoneticPr fontId="3"/>
  </si>
  <si>
    <t>湖沼</t>
    <rPh sb="0" eb="2">
      <t>コショウ</t>
    </rPh>
    <phoneticPr fontId="3"/>
  </si>
  <si>
    <t>海域</t>
    <rPh sb="0" eb="2">
      <t>カイイキ</t>
    </rPh>
    <phoneticPr fontId="3"/>
  </si>
  <si>
    <t>その他</t>
    <rPh sb="2" eb="3">
      <t>タ</t>
    </rPh>
    <phoneticPr fontId="3"/>
  </si>
  <si>
    <t>円　　　(補助対象見積額)　　　※税込額</t>
    <phoneticPr fontId="3"/>
  </si>
  <si>
    <t>郵便番号</t>
    <rPh sb="0" eb="4">
      <t>ユウビンバンゴウ</t>
    </rPh>
    <phoneticPr fontId="3"/>
  </si>
  <si>
    <t>住所</t>
    <rPh sb="0" eb="2">
      <t>ジュウショ</t>
    </rPh>
    <phoneticPr fontId="3"/>
  </si>
  <si>
    <t>氏名</t>
    <rPh sb="0" eb="2">
      <t>シメイ</t>
    </rPh>
    <phoneticPr fontId="3"/>
  </si>
  <si>
    <t>電話番号</t>
    <rPh sb="0" eb="2">
      <t>デンワ</t>
    </rPh>
    <rPh sb="2" eb="4">
      <t>バンゴウ</t>
    </rPh>
    <phoneticPr fontId="3"/>
  </si>
  <si>
    <t>設置場所</t>
    <rPh sb="0" eb="2">
      <t>セッチ</t>
    </rPh>
    <rPh sb="2" eb="4">
      <t>バショ</t>
    </rPh>
    <phoneticPr fontId="3"/>
  </si>
  <si>
    <t>住宅所有者</t>
    <rPh sb="0" eb="2">
      <t>ジュウタク</t>
    </rPh>
    <rPh sb="2" eb="5">
      <t>ショユウシャ</t>
    </rPh>
    <phoneticPr fontId="3"/>
  </si>
  <si>
    <t>浄化槽名称・型式</t>
    <rPh sb="0" eb="3">
      <t>ジョウカソウ</t>
    </rPh>
    <rPh sb="3" eb="5">
      <t>メイショウ</t>
    </rPh>
    <rPh sb="6" eb="8">
      <t>カタシキ</t>
    </rPh>
    <phoneticPr fontId="3"/>
  </si>
  <si>
    <t>人槽</t>
    <rPh sb="0" eb="1">
      <t>ニン</t>
    </rPh>
    <rPh sb="1" eb="2">
      <t>ソウ</t>
    </rPh>
    <phoneticPr fontId="3"/>
  </si>
  <si>
    <t>認定番号</t>
    <rPh sb="0" eb="2">
      <t>ニンテイ</t>
    </rPh>
    <rPh sb="2" eb="4">
      <t>バンゴウ</t>
    </rPh>
    <phoneticPr fontId="3"/>
  </si>
  <si>
    <t>N除去</t>
    <rPh sb="1" eb="3">
      <t>ジョキョ</t>
    </rPh>
    <phoneticPr fontId="3"/>
  </si>
  <si>
    <t>住宅状況</t>
    <rPh sb="0" eb="2">
      <t>ジュウタク</t>
    </rPh>
    <rPh sb="2" eb="4">
      <t>ジョウキョウ</t>
    </rPh>
    <phoneticPr fontId="3"/>
  </si>
  <si>
    <t>設置状況</t>
    <rPh sb="0" eb="2">
      <t>セッチ</t>
    </rPh>
    <rPh sb="2" eb="4">
      <t>ジョウキョウ</t>
    </rPh>
    <phoneticPr fontId="3"/>
  </si>
  <si>
    <t>補助金額（設置）</t>
    <rPh sb="0" eb="2">
      <t>ホジョ</t>
    </rPh>
    <rPh sb="2" eb="4">
      <t>キンガク</t>
    </rPh>
    <rPh sb="5" eb="7">
      <t>セッチ</t>
    </rPh>
    <phoneticPr fontId="3"/>
  </si>
  <si>
    <t>補助金額（撤去）</t>
    <rPh sb="0" eb="2">
      <t>ホジョ</t>
    </rPh>
    <rPh sb="2" eb="4">
      <t>キンガク</t>
    </rPh>
    <rPh sb="5" eb="7">
      <t>テッキョ</t>
    </rPh>
    <phoneticPr fontId="3"/>
  </si>
  <si>
    <t>補助金額（配管）</t>
    <rPh sb="0" eb="2">
      <t>ホジョ</t>
    </rPh>
    <rPh sb="2" eb="4">
      <t>キンガク</t>
    </rPh>
    <rPh sb="5" eb="7">
      <t>ハイカン</t>
    </rPh>
    <phoneticPr fontId="3"/>
  </si>
  <si>
    <t>補助金額（地下浸透防止）</t>
    <rPh sb="0" eb="2">
      <t>ホジョ</t>
    </rPh>
    <rPh sb="2" eb="4">
      <t>キンガク</t>
    </rPh>
    <rPh sb="5" eb="7">
      <t>チカ</t>
    </rPh>
    <rPh sb="7" eb="9">
      <t>シントウ</t>
    </rPh>
    <rPh sb="9" eb="11">
      <t>ボウシ</t>
    </rPh>
    <phoneticPr fontId="3"/>
  </si>
  <si>
    <t>予定工期</t>
    <rPh sb="0" eb="2">
      <t>ヨテイ</t>
    </rPh>
    <rPh sb="2" eb="4">
      <t>コウキ</t>
    </rPh>
    <phoneticPr fontId="3"/>
  </si>
  <si>
    <t>放流先</t>
    <rPh sb="0" eb="2">
      <t>ホウリュウ</t>
    </rPh>
    <rPh sb="2" eb="3">
      <t>サキ</t>
    </rPh>
    <phoneticPr fontId="3"/>
  </si>
  <si>
    <t>工事業者</t>
    <rPh sb="0" eb="2">
      <t>コウジ</t>
    </rPh>
    <rPh sb="2" eb="4">
      <t>ギョウシャ</t>
    </rPh>
    <phoneticPr fontId="3"/>
  </si>
  <si>
    <t>工事業者登録番号</t>
    <rPh sb="0" eb="2">
      <t>コウジ</t>
    </rPh>
    <rPh sb="2" eb="4">
      <t>ギョウシャ</t>
    </rPh>
    <rPh sb="4" eb="6">
      <t>トウロク</t>
    </rPh>
    <rPh sb="6" eb="8">
      <t>バンゴウ</t>
    </rPh>
    <phoneticPr fontId="3"/>
  </si>
  <si>
    <t>ポンプ槽</t>
    <rPh sb="3" eb="4">
      <t>ソウ</t>
    </rPh>
    <phoneticPr fontId="3"/>
  </si>
  <si>
    <t>着手</t>
    <rPh sb="0" eb="2">
      <t>チャクシュ</t>
    </rPh>
    <phoneticPr fontId="3"/>
  </si>
  <si>
    <t>完了</t>
    <rPh sb="0" eb="2">
      <t>カンリョウ</t>
    </rPh>
    <phoneticPr fontId="3"/>
  </si>
  <si>
    <t>延べ床面積（一般住宅）</t>
    <rPh sb="0" eb="1">
      <t>ノ</t>
    </rPh>
    <rPh sb="2" eb="3">
      <t>ユカ</t>
    </rPh>
    <rPh sb="3" eb="5">
      <t>メンセキ</t>
    </rPh>
    <rPh sb="6" eb="8">
      <t>イッパン</t>
    </rPh>
    <rPh sb="8" eb="10">
      <t>ジュウタク</t>
    </rPh>
    <phoneticPr fontId="3"/>
  </si>
  <si>
    <t>延べ床面積（併用住宅（住宅部分））</t>
    <rPh sb="0" eb="1">
      <t>ノ</t>
    </rPh>
    <rPh sb="2" eb="5">
      <t>ユカメンセキ</t>
    </rPh>
    <rPh sb="6" eb="8">
      <t>ヘイヨウ</t>
    </rPh>
    <rPh sb="8" eb="10">
      <t>ジュウタク</t>
    </rPh>
    <rPh sb="11" eb="13">
      <t>ジュウタク</t>
    </rPh>
    <rPh sb="13" eb="15">
      <t>ブブン</t>
    </rPh>
    <phoneticPr fontId="3"/>
  </si>
  <si>
    <t>延べ床面積（併用住宅（その他部分））</t>
    <rPh sb="0" eb="1">
      <t>ノ</t>
    </rPh>
    <rPh sb="2" eb="5">
      <t>ユカメンセキ</t>
    </rPh>
    <rPh sb="6" eb="8">
      <t>ヘイヨウ</t>
    </rPh>
    <rPh sb="8" eb="10">
      <t>ジュウタク</t>
    </rPh>
    <rPh sb="13" eb="14">
      <t>タ</t>
    </rPh>
    <rPh sb="14" eb="16">
      <t>ブブン</t>
    </rPh>
    <phoneticPr fontId="3"/>
  </si>
  <si>
    <t>共有</t>
    <phoneticPr fontId="6"/>
  </si>
  <si>
    <t>その他</t>
    <phoneticPr fontId="6"/>
  </si>
  <si>
    <t>　　　　　浄化槽設置及び撤去工事見積書</t>
    <rPh sb="5" eb="8">
      <t>ジョウカソウ</t>
    </rPh>
    <rPh sb="8" eb="10">
      <t>セッチ</t>
    </rPh>
    <rPh sb="10" eb="11">
      <t>オヨ</t>
    </rPh>
    <rPh sb="12" eb="14">
      <t>テッキョ</t>
    </rPh>
    <rPh sb="14" eb="16">
      <t>コウジ</t>
    </rPh>
    <rPh sb="16" eb="19">
      <t>ミツモリショ</t>
    </rPh>
    <phoneticPr fontId="9"/>
  </si>
  <si>
    <t>年　　月　　日</t>
    <rPh sb="0" eb="1">
      <t>ネン</t>
    </rPh>
    <rPh sb="3" eb="4">
      <t>ガツ</t>
    </rPh>
    <rPh sb="6" eb="7">
      <t>ニチ</t>
    </rPh>
    <phoneticPr fontId="6"/>
  </si>
  <si>
    <t>受託会社名</t>
    <rPh sb="0" eb="2">
      <t>ジュタク</t>
    </rPh>
    <rPh sb="2" eb="4">
      <t>ガイシャ</t>
    </rPh>
    <rPh sb="4" eb="5">
      <t>メイ</t>
    </rPh>
    <phoneticPr fontId="6"/>
  </si>
  <si>
    <t>㊞</t>
    <phoneticPr fontId="6"/>
  </si>
  <si>
    <t>設置場所</t>
    <rPh sb="0" eb="2">
      <t>セッチ</t>
    </rPh>
    <rPh sb="2" eb="4">
      <t>バショ</t>
    </rPh>
    <phoneticPr fontId="6"/>
  </si>
  <si>
    <t>御見積金額　計</t>
    <rPh sb="0" eb="3">
      <t>オミツモリ</t>
    </rPh>
    <rPh sb="3" eb="5">
      <t>キンガク</t>
    </rPh>
    <rPh sb="6" eb="7">
      <t>ケイ</t>
    </rPh>
    <phoneticPr fontId="6"/>
  </si>
  <si>
    <t>単位：円（１基当り）</t>
    <rPh sb="0" eb="2">
      <t>タンイ</t>
    </rPh>
    <rPh sb="3" eb="4">
      <t>エン</t>
    </rPh>
    <rPh sb="6" eb="7">
      <t>キ</t>
    </rPh>
    <rPh sb="7" eb="8">
      <t>アタ</t>
    </rPh>
    <phoneticPr fontId="9"/>
  </si>
  <si>
    <t>工事・名称</t>
    <rPh sb="0" eb="2">
      <t>コウジ</t>
    </rPh>
    <rPh sb="3" eb="5">
      <t>メイショウ</t>
    </rPh>
    <phoneticPr fontId="9"/>
  </si>
  <si>
    <t>数量</t>
    <rPh sb="0" eb="2">
      <t>スウリョウ</t>
    </rPh>
    <phoneticPr fontId="9"/>
  </si>
  <si>
    <t>単位</t>
    <rPh sb="0" eb="2">
      <t>タンイ</t>
    </rPh>
    <phoneticPr fontId="9"/>
  </si>
  <si>
    <t>単価</t>
    <rPh sb="0" eb="2">
      <t>タンカ</t>
    </rPh>
    <phoneticPr fontId="6"/>
  </si>
  <si>
    <t>金           額</t>
    <rPh sb="0" eb="13">
      <t>キンガク</t>
    </rPh>
    <phoneticPr fontId="9"/>
  </si>
  <si>
    <t>適用</t>
    <rPh sb="0" eb="2">
      <t>テキヨウ</t>
    </rPh>
    <phoneticPr fontId="6"/>
  </si>
  <si>
    <t>人槽</t>
    <rPh sb="0" eb="2">
      <t>ニンソウ</t>
    </rPh>
    <phoneticPr fontId="6"/>
  </si>
  <si>
    <t>撤去費</t>
    <rPh sb="0" eb="2">
      <t>テッキョ</t>
    </rPh>
    <rPh sb="2" eb="3">
      <t>ヒ</t>
    </rPh>
    <phoneticPr fontId="6"/>
  </si>
  <si>
    <t>消費税は含まない</t>
    <rPh sb="0" eb="3">
      <t>ショウヒゼイ</t>
    </rPh>
    <rPh sb="4" eb="5">
      <t>フク</t>
    </rPh>
    <phoneticPr fontId="6"/>
  </si>
  <si>
    <t>(1)</t>
    <phoneticPr fontId="9"/>
  </si>
  <si>
    <t>合併浄化槽施設</t>
    <rPh sb="0" eb="2">
      <t>ガッペイ</t>
    </rPh>
    <rPh sb="2" eb="5">
      <t>ジョウカソウ</t>
    </rPh>
    <rPh sb="5" eb="7">
      <t>シセツ</t>
    </rPh>
    <phoneticPr fontId="9"/>
  </si>
  <si>
    <t>本体（内部装置共）</t>
    <rPh sb="0" eb="2">
      <t>ホンタイ</t>
    </rPh>
    <rPh sb="3" eb="5">
      <t>ナイブ</t>
    </rPh>
    <rPh sb="5" eb="7">
      <t>ソウチ</t>
    </rPh>
    <rPh sb="7" eb="8">
      <t>トモ</t>
    </rPh>
    <phoneticPr fontId="9"/>
  </si>
  <si>
    <t>基</t>
    <rPh sb="0" eb="1">
      <t>キ</t>
    </rPh>
    <phoneticPr fontId="9"/>
  </si>
  <si>
    <t>小計</t>
    <rPh sb="0" eb="2">
      <t>ショウケイ</t>
    </rPh>
    <phoneticPr fontId="9"/>
  </si>
  <si>
    <t>(2)</t>
    <phoneticPr fontId="9"/>
  </si>
  <si>
    <t>土木工事</t>
    <rPh sb="0" eb="2">
      <t>ドボク</t>
    </rPh>
    <rPh sb="2" eb="4">
      <t>コウジ</t>
    </rPh>
    <phoneticPr fontId="9"/>
  </si>
  <si>
    <t>掘削</t>
    <rPh sb="0" eb="2">
      <t>クッサク</t>
    </rPh>
    <phoneticPr fontId="9"/>
  </si>
  <si>
    <t>式</t>
    <rPh sb="0" eb="1">
      <t>シキ</t>
    </rPh>
    <phoneticPr fontId="9"/>
  </si>
  <si>
    <t>埋戻</t>
    <rPh sb="0" eb="1">
      <t>ウ</t>
    </rPh>
    <rPh sb="1" eb="2">
      <t>モド</t>
    </rPh>
    <phoneticPr fontId="9"/>
  </si>
  <si>
    <t>残土処分</t>
    <rPh sb="0" eb="2">
      <t>ザンド</t>
    </rPh>
    <rPh sb="2" eb="4">
      <t>ショブン</t>
    </rPh>
    <phoneticPr fontId="9"/>
  </si>
  <si>
    <t>(3)</t>
    <phoneticPr fontId="9"/>
  </si>
  <si>
    <t>基礎工事</t>
    <rPh sb="0" eb="2">
      <t>キソ</t>
    </rPh>
    <rPh sb="2" eb="4">
      <t>コウジ</t>
    </rPh>
    <phoneticPr fontId="9"/>
  </si>
  <si>
    <t>基礎栗石</t>
    <rPh sb="0" eb="2">
      <t>キソ</t>
    </rPh>
    <rPh sb="2" eb="3">
      <t>クリ</t>
    </rPh>
    <rPh sb="3" eb="4">
      <t>イシ</t>
    </rPh>
    <phoneticPr fontId="9"/>
  </si>
  <si>
    <t>基礎コンクリート</t>
    <rPh sb="0" eb="2">
      <t>キソ</t>
    </rPh>
    <phoneticPr fontId="9"/>
  </si>
  <si>
    <t>(4)</t>
    <phoneticPr fontId="9"/>
  </si>
  <si>
    <t>設置工事</t>
    <rPh sb="0" eb="2">
      <t>セッチ</t>
    </rPh>
    <rPh sb="2" eb="4">
      <t>コウジ</t>
    </rPh>
    <phoneticPr fontId="9"/>
  </si>
  <si>
    <t>本体据付工事</t>
    <rPh sb="0" eb="2">
      <t>ホンタイ</t>
    </rPh>
    <rPh sb="2" eb="4">
      <t>スエツ</t>
    </rPh>
    <rPh sb="4" eb="6">
      <t>コウジ</t>
    </rPh>
    <phoneticPr fontId="9"/>
  </si>
  <si>
    <t>マンホール設置</t>
    <rPh sb="5" eb="7">
      <t>セッチ</t>
    </rPh>
    <phoneticPr fontId="9"/>
  </si>
  <si>
    <t>上部コンクリート打</t>
    <rPh sb="0" eb="2">
      <t>ジョウブ</t>
    </rPh>
    <rPh sb="8" eb="9">
      <t>ウ</t>
    </rPh>
    <phoneticPr fontId="9"/>
  </si>
  <si>
    <t>(5)</t>
    <phoneticPr fontId="9"/>
  </si>
  <si>
    <t>流入･流出管工事</t>
    <rPh sb="0" eb="2">
      <t>リュウニュウ</t>
    </rPh>
    <rPh sb="3" eb="5">
      <t>リュウシュツ</t>
    </rPh>
    <rPh sb="5" eb="6">
      <t>カン</t>
    </rPh>
    <rPh sb="6" eb="8">
      <t>コウジ</t>
    </rPh>
    <phoneticPr fontId="9"/>
  </si>
  <si>
    <t>ＶＰ管</t>
    <rPh sb="2" eb="3">
      <t>カン</t>
    </rPh>
    <phoneticPr fontId="9"/>
  </si>
  <si>
    <t>ｍ</t>
    <phoneticPr fontId="9"/>
  </si>
  <si>
    <t>汚水桝</t>
    <rPh sb="0" eb="2">
      <t>オスイ</t>
    </rPh>
    <rPh sb="2" eb="3">
      <t>マス</t>
    </rPh>
    <phoneticPr fontId="9"/>
  </si>
  <si>
    <t>個</t>
    <rPh sb="0" eb="1">
      <t>コ</t>
    </rPh>
    <phoneticPr fontId="9"/>
  </si>
  <si>
    <t>(6)</t>
    <phoneticPr fontId="9"/>
  </si>
  <si>
    <t>臭突管工事</t>
    <rPh sb="0" eb="1">
      <t>シュウ</t>
    </rPh>
    <rPh sb="1" eb="2">
      <t>トツ</t>
    </rPh>
    <rPh sb="2" eb="3">
      <t>カン</t>
    </rPh>
    <rPh sb="3" eb="5">
      <t>コウジ</t>
    </rPh>
    <phoneticPr fontId="9"/>
  </si>
  <si>
    <t xml:space="preserve"> </t>
    <phoneticPr fontId="6"/>
  </si>
  <si>
    <t>(7)</t>
    <phoneticPr fontId="9"/>
  </si>
  <si>
    <t>ブロワ工事</t>
    <rPh sb="3" eb="5">
      <t>コウジ</t>
    </rPh>
    <phoneticPr fontId="9"/>
  </si>
  <si>
    <t>電気工事含まない</t>
    <rPh sb="0" eb="1">
      <t>デンキ</t>
    </rPh>
    <rPh sb="1" eb="2">
      <t>キ</t>
    </rPh>
    <rPh sb="2" eb="4">
      <t>コウジ</t>
    </rPh>
    <rPh sb="4" eb="5">
      <t>フク</t>
    </rPh>
    <phoneticPr fontId="9"/>
  </si>
  <si>
    <t>本体</t>
    <rPh sb="0" eb="2">
      <t>ホンタイ</t>
    </rPh>
    <phoneticPr fontId="9"/>
  </si>
  <si>
    <t>配管工事VP管</t>
    <rPh sb="0" eb="2">
      <t>ハイカン</t>
    </rPh>
    <rPh sb="2" eb="4">
      <t>コウジ</t>
    </rPh>
    <rPh sb="6" eb="7">
      <t>カン</t>
    </rPh>
    <phoneticPr fontId="9"/>
  </si>
  <si>
    <t>(8)</t>
    <phoneticPr fontId="9"/>
  </si>
  <si>
    <t>準備･雑工･諸経費</t>
    <rPh sb="0" eb="2">
      <t>ジュンビ</t>
    </rPh>
    <rPh sb="3" eb="4">
      <t>ザッコウ</t>
    </rPh>
    <rPh sb="4" eb="5">
      <t>コウ</t>
    </rPh>
    <rPh sb="6" eb="9">
      <t>ショケイヒ</t>
    </rPh>
    <phoneticPr fontId="9"/>
  </si>
  <si>
    <t>調査･準備･仮設等</t>
    <rPh sb="0" eb="2">
      <t>チョウサ</t>
    </rPh>
    <rPh sb="3" eb="5">
      <t>ジュンビ</t>
    </rPh>
    <rPh sb="6" eb="8">
      <t>カセツ</t>
    </rPh>
    <rPh sb="8" eb="9">
      <t>トウ</t>
    </rPh>
    <phoneticPr fontId="9"/>
  </si>
  <si>
    <t>雑工事費</t>
    <rPh sb="0" eb="1">
      <t>ザツ</t>
    </rPh>
    <rPh sb="1" eb="3">
      <t>コウジ</t>
    </rPh>
    <rPh sb="3" eb="4">
      <t>ヒ</t>
    </rPh>
    <phoneticPr fontId="9"/>
  </si>
  <si>
    <t>諸経費</t>
    <rPh sb="0" eb="3">
      <t>ショケイヒ</t>
    </rPh>
    <phoneticPr fontId="9"/>
  </si>
  <si>
    <t>設置届、７条申請等</t>
    <rPh sb="0" eb="2">
      <t>セッチ</t>
    </rPh>
    <rPh sb="2" eb="3">
      <t>トドケ</t>
    </rPh>
    <rPh sb="5" eb="6">
      <t>ジョウ</t>
    </rPh>
    <rPh sb="6" eb="8">
      <t>シンセイ</t>
    </rPh>
    <rPh sb="8" eb="9">
      <t>トウ</t>
    </rPh>
    <phoneticPr fontId="9"/>
  </si>
  <si>
    <t>(9)</t>
    <phoneticPr fontId="9"/>
  </si>
  <si>
    <t>撤去工事</t>
    <rPh sb="0" eb="2">
      <t>テッキョ</t>
    </rPh>
    <rPh sb="2" eb="4">
      <t>コウジ</t>
    </rPh>
    <phoneticPr fontId="6"/>
  </si>
  <si>
    <t>基</t>
    <rPh sb="0" eb="1">
      <t>キ</t>
    </rPh>
    <phoneticPr fontId="6"/>
  </si>
  <si>
    <t>処分料</t>
    <rPh sb="0" eb="2">
      <t>ショブン</t>
    </rPh>
    <rPh sb="2" eb="3">
      <t>リョウ</t>
    </rPh>
    <phoneticPr fontId="6"/>
  </si>
  <si>
    <t>清掃・その他</t>
    <rPh sb="0" eb="2">
      <t>セイソウ</t>
    </rPh>
    <rPh sb="5" eb="6">
      <t>タ</t>
    </rPh>
    <phoneticPr fontId="6"/>
  </si>
  <si>
    <t>合計</t>
    <rPh sb="0" eb="2">
      <t>ゴウケイ</t>
    </rPh>
    <phoneticPr fontId="6"/>
  </si>
  <si>
    <t>消費税</t>
    <rPh sb="0" eb="3">
      <t>ショウヒゼイ</t>
    </rPh>
    <phoneticPr fontId="6"/>
  </si>
  <si>
    <t>％</t>
    <phoneticPr fontId="6"/>
  </si>
  <si>
    <t>計</t>
    <rPh sb="0" eb="1">
      <t>ケイ</t>
    </rPh>
    <phoneticPr fontId="9"/>
  </si>
  <si>
    <t>配管費</t>
    <rPh sb="0" eb="2">
      <t>ハイカン</t>
    </rPh>
    <rPh sb="2" eb="3">
      <t>ヒ</t>
    </rPh>
    <phoneticPr fontId="6"/>
  </si>
  <si>
    <t>15.予定工期</t>
    <phoneticPr fontId="3"/>
  </si>
  <si>
    <t>16.放流先</t>
    <phoneticPr fontId="3"/>
  </si>
  <si>
    <t>17.工事業者</t>
    <phoneticPr fontId="3"/>
  </si>
  <si>
    <t>18．添付書類</t>
    <phoneticPr fontId="3"/>
  </si>
  <si>
    <t>9. 登録浄化槽管理票(C票)</t>
    <rPh sb="10" eb="11">
      <t>ヒョウ</t>
    </rPh>
    <phoneticPr fontId="3"/>
  </si>
  <si>
    <t>工  事  請  負  契  約  書</t>
  </si>
  <si>
    <t xml:space="preserve">第1条  </t>
    <phoneticPr fontId="6"/>
  </si>
  <si>
    <t xml:space="preserve">  発注者          　　　　　　  　　　   </t>
    <phoneticPr fontId="6"/>
  </si>
  <si>
    <t xml:space="preserve">        （以下「甲」という。）  及び浄化槽工事業者</t>
    <phoneticPr fontId="6"/>
  </si>
  <si>
    <t>（以下「乙」という。）は、三豊市浄化槽設置整備事業</t>
  </si>
  <si>
    <t>補助金の交付を受けて甲が行う浄化槽の設置工事に関し、対等な立場で、この契約を締結し、</t>
    <phoneticPr fontId="6"/>
  </si>
  <si>
    <t>信義を守り誠実にこれを履行する。</t>
    <phoneticPr fontId="6"/>
  </si>
  <si>
    <t>第2条</t>
    <phoneticPr fontId="6"/>
  </si>
  <si>
    <t xml:space="preserve">  この契約は、次に掲げる工事に適用される。</t>
    <phoneticPr fontId="6"/>
  </si>
  <si>
    <t xml:space="preserve">工事の期間  </t>
    <phoneticPr fontId="6"/>
  </si>
  <si>
    <t>～</t>
    <phoneticPr fontId="6"/>
  </si>
  <si>
    <t>設置する浄化槽</t>
    <phoneticPr fontId="6"/>
  </si>
  <si>
    <t>　浄化槽法（昭和58年法律第43号）第4条第1項の規定による構造基準 に適合し、かつ、生物</t>
    <phoneticPr fontId="6"/>
  </si>
  <si>
    <t>化学的酸素要求量（以下「BOD」という。） 除去率90％以上及び放流水のBODが20mg/L（日間</t>
    <phoneticPr fontId="6"/>
  </si>
  <si>
    <t>平均値）以下の機能を有するとともに、「合併処理浄化槽設置整備事業における国庫補助指</t>
    <phoneticPr fontId="6"/>
  </si>
  <si>
    <t>針」が適用される合併処理浄化槽にあっては、同指針に適合するところの別添する図面及び</t>
    <phoneticPr fontId="6"/>
  </si>
  <si>
    <t>仕様書に係る合併処理浄化槽</t>
    <phoneticPr fontId="6"/>
  </si>
  <si>
    <t>工事の請負代金及び支払方法</t>
    <phoneticPr fontId="6"/>
  </si>
  <si>
    <t>金    額</t>
    <phoneticPr fontId="6"/>
  </si>
  <si>
    <t>第3条</t>
    <phoneticPr fontId="6"/>
  </si>
  <si>
    <t xml:space="preserve">  乙は、この契約と添付の図面及び仕様書に基づき、前条の期間内に工事を完成して契約の目</t>
    <phoneticPr fontId="6"/>
  </si>
  <si>
    <t>的物を甲に引き渡すものとし、甲は、引き渡しと引き換えにその請負代金の支払を完了する。</t>
    <phoneticPr fontId="6"/>
  </si>
  <si>
    <t>第4条</t>
    <phoneticPr fontId="6"/>
  </si>
  <si>
    <t xml:space="preserve">  乙は、この契約に係る工事を、浄化槽法第29条第3項に従い浄化槽設備士                             </t>
    <phoneticPr fontId="6"/>
  </si>
  <si>
    <t>に実地に監督させ、又は、自ら浄化槽設備士の資格を有して、工事の実地を監督しなければな</t>
    <phoneticPr fontId="6"/>
  </si>
  <si>
    <t>らない。</t>
    <phoneticPr fontId="6"/>
  </si>
  <si>
    <t>第5条</t>
    <phoneticPr fontId="6"/>
  </si>
  <si>
    <t>  甲及び乙は、この契約によって生じる権利又は義務を第三者に譲渡又は承継させてはならな</t>
    <phoneticPr fontId="6"/>
  </si>
  <si>
    <t>い。但し、相手方の承諾を得た場合は、この限りではない。</t>
  </si>
  <si>
    <t>第6条</t>
    <phoneticPr fontId="6"/>
  </si>
  <si>
    <t xml:space="preserve">  乙は、この契約の履行について、工事の全部又は大部分を一括して第三者に委任し、又は請</t>
    <phoneticPr fontId="6"/>
  </si>
  <si>
    <t>け負わせてはならない。但し、予め甲の書面による承諾を得た場合は、この限りではない。</t>
    <phoneticPr fontId="6"/>
  </si>
  <si>
    <t>第7条</t>
    <phoneticPr fontId="6"/>
  </si>
  <si>
    <t xml:space="preserve">  乙は、浄化槽法第4条第3項の規定による浄化槽工事の技術上の基準及び三豊市が定める工事</t>
    <phoneticPr fontId="6"/>
  </si>
  <si>
    <t>の基準に従って工事を行わなければならない。</t>
    <phoneticPr fontId="6"/>
  </si>
  <si>
    <t>第8条</t>
    <phoneticPr fontId="6"/>
  </si>
  <si>
    <t xml:space="preserve">  甲は、やむ得ない場合には、工事内容を変更し、又は工事着手を延期し、若しくは工事を一</t>
    <phoneticPr fontId="6"/>
  </si>
  <si>
    <t>時中止することを求めることが出来る。この場合において、請負代金額又は工期を変更する必</t>
    <phoneticPr fontId="6"/>
  </si>
  <si>
    <t>要があるときは、甲乙協議して定めるものとする。</t>
    <phoneticPr fontId="6"/>
  </si>
  <si>
    <t>2.</t>
    <phoneticPr fontId="6"/>
  </si>
  <si>
    <t xml:space="preserve">  本条による変更、延期、又は中止による損害は乙の責に帰すべき場合を除き甲が負担する。</t>
    <phoneticPr fontId="6"/>
  </si>
  <si>
    <t>第9条</t>
    <phoneticPr fontId="6"/>
  </si>
  <si>
    <t xml:space="preserve">  乙は、乙の責に帰することが出来ない事由により工期内に工事を完成することが出来ないと</t>
    <phoneticPr fontId="6"/>
  </si>
  <si>
    <t>きは、甲に対して、遅滞なく、その事由を明示して工期の延長を求めることが出来る。この場</t>
    <phoneticPr fontId="6"/>
  </si>
  <si>
    <t>合、その延長日数は、甲乙協議して定める。</t>
    <phoneticPr fontId="6"/>
  </si>
  <si>
    <t>第10条</t>
    <phoneticPr fontId="6"/>
  </si>
  <si>
    <t xml:space="preserve">  工事の完成引き渡しまでに工事目的物その他工事施工について生じた損害は、乙の負担とす</t>
    <phoneticPr fontId="6"/>
  </si>
  <si>
    <t>る。但し、その損害のうち甲の責に帰するべき事由により生じたものは，甲の負担とする。</t>
  </si>
  <si>
    <t>第11条</t>
    <phoneticPr fontId="6"/>
  </si>
  <si>
    <t xml:space="preserve">  乙は、工事のため第三者に損害を及ぼしたときは、その賠償の責を負うものとする。但し、</t>
    <phoneticPr fontId="6"/>
  </si>
  <si>
    <t>甲の責に帰すべき事由による場合は、甲がその責を負うものとする。</t>
    <phoneticPr fontId="6"/>
  </si>
  <si>
    <t>第12条</t>
    <phoneticPr fontId="6"/>
  </si>
  <si>
    <t>  乙は、三豊市が定める浄化槽設置整備事業補助金交付要綱に基づき、所定の期間内に所定の</t>
    <phoneticPr fontId="6"/>
  </si>
  <si>
    <t>書類及び写真を、甲に提出しなければならない。</t>
  </si>
  <si>
    <t>第13条</t>
    <phoneticPr fontId="6"/>
  </si>
  <si>
    <t xml:space="preserve">  甲は、工事が本契約の規定又は第7条に定める基準に適合しないと認めるときは、乙に対し、</t>
    <phoneticPr fontId="6"/>
  </si>
  <si>
    <t>相当の期限を定めてその瑕疵の修補を請求することができる。</t>
    <phoneticPr fontId="6"/>
  </si>
  <si>
    <t xml:space="preserve">  甲は、浄化槽法第7条の規定により、水質に関する検査を受け、その検査の結果、浄化槽の</t>
    <phoneticPr fontId="6"/>
  </si>
  <si>
    <t>工事について改善の指摘を受けた場合は、乙に対し、相当の期限を定めてその瑕疵の修補を請</t>
    <phoneticPr fontId="6"/>
  </si>
  <si>
    <t xml:space="preserve">求 し、又は修補に代わる損害賠償を請求することができる。  </t>
    <rPh sb="0" eb="1">
      <t>モトム</t>
    </rPh>
    <rPh sb="14" eb="16">
      <t>バイショウ</t>
    </rPh>
    <phoneticPr fontId="6"/>
  </si>
  <si>
    <t>3.</t>
    <phoneticPr fontId="6"/>
  </si>
  <si>
    <t xml:space="preserve">  前項の定める請求は、浄化槽の工事についての改善の指摘が甲の責に帰すべき事由に基づく</t>
    <phoneticPr fontId="6"/>
  </si>
  <si>
    <t>ものである場合には、求めることができない。</t>
    <rPh sb="10" eb="11">
      <t>モト</t>
    </rPh>
    <phoneticPr fontId="6"/>
  </si>
  <si>
    <t>第14条</t>
    <phoneticPr fontId="6"/>
  </si>
  <si>
    <t xml:space="preserve">  瑕疵の修補又は損害賠償請求権の行使は、引き渡し後5年以内に行わなければならない。     </t>
    <phoneticPr fontId="6"/>
  </si>
  <si>
    <t>第15条</t>
    <phoneticPr fontId="6"/>
  </si>
  <si>
    <t xml:space="preserve">  次の各号の一に該当するときは、甲又は乙は催告その他何等の手続きを要せずこの契約を解</t>
    <phoneticPr fontId="6"/>
  </si>
  <si>
    <t>除することができる。</t>
    <phoneticPr fontId="6"/>
  </si>
  <si>
    <t>（1）浄化槽設置等の届出その他の必要な手続きが受理されず、又は認められないとき。</t>
    <phoneticPr fontId="6"/>
  </si>
  <si>
    <t>（2）工事用地につき、工事施工が著しく困難と判断される瑕疵が発見されたとき。</t>
    <phoneticPr fontId="6"/>
  </si>
  <si>
    <t>　前項により、この契約が解除された場合、乙はこの契約の履行のために乙において要した費</t>
    <phoneticPr fontId="6"/>
  </si>
  <si>
    <t xml:space="preserve">用及び乙において甲のために既に支出した立替金を甲に請求することができる。 </t>
    <phoneticPr fontId="6"/>
  </si>
  <si>
    <t>第16条</t>
    <phoneticPr fontId="6"/>
  </si>
  <si>
    <t xml:space="preserve">  甲は乙が工事を完成するまでは、乙の損害を賠償して、この契約を解除することができる。</t>
    <phoneticPr fontId="6"/>
  </si>
  <si>
    <t xml:space="preserve">  甲は乙の契約違反によりこの契約の目的を達することができなくなったと認めるときは、催</t>
    <phoneticPr fontId="6"/>
  </si>
  <si>
    <t>告その他何等の手段を要せず、この契約を解除することができる。この場合、甲は甲の被った</t>
    <phoneticPr fontId="6"/>
  </si>
  <si>
    <t>損害の賠償を乙に請求することができる。</t>
    <phoneticPr fontId="6"/>
  </si>
  <si>
    <t>第17条</t>
    <phoneticPr fontId="6"/>
  </si>
  <si>
    <t xml:space="preserve">  次の各号の一に該当するときは、乙は、催告その他何等の手続きを要せずこの契約を解除す</t>
    <phoneticPr fontId="6"/>
  </si>
  <si>
    <t>ることができる。</t>
    <phoneticPr fontId="6"/>
  </si>
  <si>
    <t>（1）第8条に基づき、工事が一時中止され又は甲の責に帰すべき事由により着工期日が延期さ</t>
    <phoneticPr fontId="6"/>
  </si>
  <si>
    <t>れた場合に、工事の一時中止又は着工期日の延期の状態 が、10日以上継続したとき。</t>
    <phoneticPr fontId="6"/>
  </si>
  <si>
    <t>（2）甲が請負代金を所定の期日に支払わなかったとき又は請負代金の支払い能力を欠くことが</t>
    <phoneticPr fontId="6"/>
  </si>
  <si>
    <t>明らかになったとき。</t>
  </si>
  <si>
    <t>（3）甲がこの契約に違反し、その結果、この契約を履行できなくなったと、乙が認めたとき。</t>
    <phoneticPr fontId="6"/>
  </si>
  <si>
    <t>　前項によってこの契約を解除された場合は、甲は乙の損害を賠償するものとする。</t>
    <phoneticPr fontId="6"/>
  </si>
  <si>
    <t>第18条</t>
    <phoneticPr fontId="6"/>
  </si>
  <si>
    <t xml:space="preserve">  乙の責に帰すべき事由により、標記引渡期日（工期が変更された場合は、変更後の工期に基</t>
    <phoneticPr fontId="6"/>
  </si>
  <si>
    <t>づいて定められる引渡期日）までに工事の目的物を引き渡すことができない場合は、甲は遅滞</t>
    <phoneticPr fontId="6"/>
  </si>
  <si>
    <t>日数1日につき請負代金総額の    分の1の違約金を請求することができる。</t>
    <phoneticPr fontId="6"/>
  </si>
  <si>
    <t>　甲がこの契約に基づいて、乙に支払うべき金員を所定の期日までに支払わないときは、甲は</t>
    <phoneticPr fontId="6"/>
  </si>
  <si>
    <t>当該金員につき、支払期日の翌日から支払完了の日まで日歩    銭の割合による遅廷損害金を</t>
    <phoneticPr fontId="6"/>
  </si>
  <si>
    <t>乙に支払うものとする。</t>
    <phoneticPr fontId="6"/>
  </si>
  <si>
    <t>第19条</t>
    <phoneticPr fontId="6"/>
  </si>
  <si>
    <t xml:space="preserve">  この契約に定めない事項については、必要に応じて、甲乙協議のうえ定めることとする。</t>
    <phoneticPr fontId="6"/>
  </si>
  <si>
    <t>以上契約の証として、本書2通を作成し、当事者記名捺印の上各自1通を保有する。</t>
    <phoneticPr fontId="6"/>
  </si>
  <si>
    <t xml:space="preserve">年    月    日    </t>
    <phoneticPr fontId="6"/>
  </si>
  <si>
    <t xml:space="preserve">               甲      発注者     住    所</t>
    <phoneticPr fontId="6"/>
  </si>
  <si>
    <t xml:space="preserve">                                  氏    名</t>
    <phoneticPr fontId="6"/>
  </si>
  <si>
    <t xml:space="preserve"> ㊞</t>
    <phoneticPr fontId="6"/>
  </si>
  <si>
    <t xml:space="preserve">               乙      請負者     住    所</t>
    <phoneticPr fontId="6"/>
  </si>
  <si>
    <t>氏    名</t>
    <phoneticPr fontId="6"/>
  </si>
  <si>
    <t>㊞</t>
  </si>
  <si>
    <t>（浄化槽工事業登録番号：</t>
    <phoneticPr fontId="6"/>
  </si>
  <si>
    <t>)</t>
    <phoneticPr fontId="6"/>
  </si>
  <si>
    <t>（又は届出番号：</t>
    <phoneticPr fontId="6"/>
  </si>
  <si>
    <t>工事の場所</t>
    <phoneticPr fontId="6"/>
  </si>
  <si>
    <t>債権者登録申出書（　新規・変更・口座追加　）</t>
    <rPh sb="16" eb="18">
      <t>コウザ</t>
    </rPh>
    <rPh sb="18" eb="20">
      <t>ツイカ</t>
    </rPh>
    <phoneticPr fontId="6"/>
  </si>
  <si>
    <t>　三 豊 市 長　 様</t>
    <rPh sb="10" eb="11">
      <t>サマ</t>
    </rPh>
    <phoneticPr fontId="6"/>
  </si>
  <si>
    <t>　　　下記のとおり申し出ます。</t>
    <phoneticPr fontId="6"/>
  </si>
  <si>
    <t>郵便番号</t>
    <rPh sb="0" eb="2">
      <t>ユウビン</t>
    </rPh>
    <rPh sb="2" eb="4">
      <t>バンゴウ</t>
    </rPh>
    <phoneticPr fontId="6"/>
  </si>
  <si>
    <t>法人等印</t>
    <rPh sb="0" eb="2">
      <t>ホウジン</t>
    </rPh>
    <rPh sb="2" eb="3">
      <t>トウ</t>
    </rPh>
    <rPh sb="3" eb="4">
      <t>イン</t>
    </rPh>
    <phoneticPr fontId="6"/>
  </si>
  <si>
    <t>　　　　　　　　　　　　　　　</t>
    <phoneticPr fontId="6"/>
  </si>
  <si>
    <t>所在地・住所</t>
    <rPh sb="0" eb="3">
      <t>ショザイチ</t>
    </rPh>
    <rPh sb="4" eb="6">
      <t>ジュウショ</t>
    </rPh>
    <phoneticPr fontId="6"/>
  </si>
  <si>
    <t>　　　　　　　　　　　　　　　</t>
  </si>
  <si>
    <t>フリガナ　　</t>
    <phoneticPr fontId="6"/>
  </si>
  <si>
    <t>法人等名称</t>
    <rPh sb="0" eb="2">
      <t>ホウジン</t>
    </rPh>
    <rPh sb="2" eb="3">
      <t>トウ</t>
    </rPh>
    <rPh sb="3" eb="5">
      <t>メイショウ</t>
    </rPh>
    <phoneticPr fontId="6"/>
  </si>
  <si>
    <t>代表者印・個人印</t>
    <rPh sb="0" eb="3">
      <t>ダイヒョウシャ</t>
    </rPh>
    <rPh sb="3" eb="4">
      <t>イン</t>
    </rPh>
    <rPh sb="5" eb="7">
      <t>コジン</t>
    </rPh>
    <rPh sb="7" eb="8">
      <t>イン</t>
    </rPh>
    <phoneticPr fontId="6"/>
  </si>
  <si>
    <t>氏名</t>
    <rPh sb="0" eb="2">
      <t>シメイ</t>
    </rPh>
    <phoneticPr fontId="6"/>
  </si>
  <si>
    <t>生年月日（個人の場合）</t>
    <rPh sb="0" eb="2">
      <t>セイネン</t>
    </rPh>
    <rPh sb="2" eb="4">
      <t>ガッピ</t>
    </rPh>
    <rPh sb="5" eb="7">
      <t>コジン</t>
    </rPh>
    <rPh sb="8" eb="10">
      <t>バアイ</t>
    </rPh>
    <phoneticPr fontId="6"/>
  </si>
  <si>
    <r>
      <t>　　　　　　　　　　　　　　</t>
    </r>
    <r>
      <rPr>
        <u/>
        <sz val="10.5"/>
        <rFont val="ＭＳ 明朝"/>
        <family val="1"/>
        <charset val="128"/>
      </rPr>
      <t>　　　　　　　　　　　　　　　　　　</t>
    </r>
    <phoneticPr fontId="6"/>
  </si>
  <si>
    <t>金融機関名</t>
  </si>
  <si>
    <t>支店名</t>
    <phoneticPr fontId="6"/>
  </si>
  <si>
    <t xml:space="preserve"> 種目</t>
  </si>
  <si>
    <t xml:space="preserve"> 口 座 番 号</t>
  </si>
  <si>
    <t>口　座　名　義（下記※印参照）</t>
    <rPh sb="8" eb="10">
      <t>カキ</t>
    </rPh>
    <rPh sb="11" eb="12">
      <t>イン</t>
    </rPh>
    <rPh sb="12" eb="14">
      <t>サンショウ</t>
    </rPh>
    <phoneticPr fontId="6"/>
  </si>
  <si>
    <t>フリガナ</t>
  </si>
  <si>
    <t>備考</t>
  </si>
  <si>
    <t>三豊市</t>
    <rPh sb="0" eb="3">
      <t>ミトヨシ</t>
    </rPh>
    <phoneticPr fontId="6"/>
  </si>
  <si>
    <t>　課名等　　：　市民環境部環境衛生課</t>
    <rPh sb="1" eb="3">
      <t>カメイ</t>
    </rPh>
    <rPh sb="3" eb="4">
      <t>トウ</t>
    </rPh>
    <rPh sb="8" eb="18">
      <t>シミンカンキョウブカンキョウエイセイカ</t>
    </rPh>
    <phoneticPr fontId="6"/>
  </si>
  <si>
    <t>登録日　：　　　年　　月　　日</t>
    <rPh sb="0" eb="3">
      <t>トウロクビ</t>
    </rPh>
    <rPh sb="8" eb="9">
      <t>ネン</t>
    </rPh>
    <rPh sb="11" eb="12">
      <t>ガツ</t>
    </rPh>
    <rPh sb="14" eb="15">
      <t>ニチ</t>
    </rPh>
    <phoneticPr fontId="6"/>
  </si>
  <si>
    <t>担当課</t>
    <rPh sb="0" eb="3">
      <t>タントウカ</t>
    </rPh>
    <phoneticPr fontId="6"/>
  </si>
  <si>
    <t>　担当者名　：　水処理グループ</t>
    <rPh sb="1" eb="4">
      <t>タントウシャ</t>
    </rPh>
    <rPh sb="4" eb="5">
      <t>メイ</t>
    </rPh>
    <rPh sb="8" eb="9">
      <t>ミズ</t>
    </rPh>
    <rPh sb="9" eb="11">
      <t>ショリ</t>
    </rPh>
    <phoneticPr fontId="6"/>
  </si>
  <si>
    <t>会計課</t>
    <rPh sb="0" eb="3">
      <t>カイケイカ</t>
    </rPh>
    <phoneticPr fontId="6"/>
  </si>
  <si>
    <t>番　号　：</t>
    <rPh sb="0" eb="1">
      <t>バン</t>
    </rPh>
    <rPh sb="2" eb="3">
      <t>ゴウ</t>
    </rPh>
    <phoneticPr fontId="6"/>
  </si>
  <si>
    <t>使用欄</t>
    <rPh sb="0" eb="2">
      <t>シヨウ</t>
    </rPh>
    <rPh sb="2" eb="3">
      <t>ラン</t>
    </rPh>
    <phoneticPr fontId="6"/>
  </si>
  <si>
    <t>　電話番号　：　0875-73-3007</t>
    <rPh sb="1" eb="3">
      <t>デンワ</t>
    </rPh>
    <rPh sb="3" eb="5">
      <t>バンゴウ</t>
    </rPh>
    <phoneticPr fontId="6"/>
  </si>
  <si>
    <r>
      <t>※　</t>
    </r>
    <r>
      <rPr>
        <u val="double"/>
        <sz val="11"/>
        <rFont val="ＭＳ 明朝"/>
        <family val="1"/>
        <charset val="128"/>
      </rPr>
      <t>債権者（申出書）が個人の場合で、債権者氏名と口座名義が異なるときは、</t>
    </r>
    <r>
      <rPr>
        <sz val="11"/>
        <rFont val="ＭＳ 明朝"/>
        <family val="1"/>
        <charset val="128"/>
      </rPr>
      <t>下記委任欄に記名・押印</t>
    </r>
    <rPh sb="2" eb="5">
      <t>サイケンシャ</t>
    </rPh>
    <rPh sb="6" eb="9">
      <t>モウシデショ</t>
    </rPh>
    <rPh sb="11" eb="13">
      <t>コジン</t>
    </rPh>
    <rPh sb="14" eb="16">
      <t>バアイ</t>
    </rPh>
    <rPh sb="18" eb="21">
      <t>サイケンシャ</t>
    </rPh>
    <rPh sb="21" eb="23">
      <t>シメイ</t>
    </rPh>
    <rPh sb="24" eb="26">
      <t>コウザ</t>
    </rPh>
    <rPh sb="26" eb="28">
      <t>メイギ</t>
    </rPh>
    <rPh sb="29" eb="30">
      <t>コト</t>
    </rPh>
    <rPh sb="36" eb="38">
      <t>カキ</t>
    </rPh>
    <rPh sb="38" eb="40">
      <t>イニン</t>
    </rPh>
    <rPh sb="40" eb="41">
      <t>ラン</t>
    </rPh>
    <rPh sb="42" eb="44">
      <t>キメイ</t>
    </rPh>
    <rPh sb="45" eb="47">
      <t>オウイン</t>
    </rPh>
    <phoneticPr fontId="6"/>
  </si>
  <si>
    <t>　してください。これをもって、口座名義人に債権の受取りを委任されたものとみなします。</t>
    <rPh sb="15" eb="17">
      <t>コウザ</t>
    </rPh>
    <rPh sb="17" eb="19">
      <t>メイギ</t>
    </rPh>
    <rPh sb="19" eb="20">
      <t>ニン</t>
    </rPh>
    <rPh sb="21" eb="23">
      <t>サイケン</t>
    </rPh>
    <rPh sb="24" eb="26">
      <t>ウケト</t>
    </rPh>
    <rPh sb="28" eb="30">
      <t>イニン</t>
    </rPh>
    <phoneticPr fontId="6"/>
  </si>
  <si>
    <t>　　　　私が請求書等に上記口座を振込先として指定したときは、口座名義人に債権の受取りを
　　　委任いたします。</t>
    <rPh sb="4" eb="5">
      <t>ワタシ</t>
    </rPh>
    <rPh sb="6" eb="9">
      <t>セイキュウショ</t>
    </rPh>
    <rPh sb="9" eb="10">
      <t>トウ</t>
    </rPh>
    <rPh sb="11" eb="13">
      <t>ジョウキ</t>
    </rPh>
    <rPh sb="13" eb="15">
      <t>コウザ</t>
    </rPh>
    <rPh sb="16" eb="18">
      <t>フリコミ</t>
    </rPh>
    <rPh sb="18" eb="19">
      <t>サキ</t>
    </rPh>
    <rPh sb="22" eb="24">
      <t>シテイ</t>
    </rPh>
    <rPh sb="30" eb="32">
      <t>コウザ</t>
    </rPh>
    <rPh sb="32" eb="34">
      <t>メイギ</t>
    </rPh>
    <rPh sb="34" eb="35">
      <t>ニン</t>
    </rPh>
    <rPh sb="36" eb="38">
      <t>サイケン</t>
    </rPh>
    <rPh sb="39" eb="41">
      <t>ウケト</t>
    </rPh>
    <rPh sb="47" eb="49">
      <t>イニン</t>
    </rPh>
    <phoneticPr fontId="6"/>
  </si>
  <si>
    <t>債権者氏名</t>
    <rPh sb="0" eb="3">
      <t>サイケンシャ</t>
    </rPh>
    <rPh sb="3" eb="5">
      <t>シメイ</t>
    </rPh>
    <phoneticPr fontId="6"/>
  </si>
  <si>
    <t>注1）申出書区分（新規、変更、口座追加）のいずれかを○で囲んで下さい。</t>
    <rPh sb="0" eb="1">
      <t>チュウ</t>
    </rPh>
    <rPh sb="3" eb="6">
      <t>モウシデショ</t>
    </rPh>
    <rPh sb="6" eb="8">
      <t>クブン</t>
    </rPh>
    <rPh sb="9" eb="11">
      <t>シンキ</t>
    </rPh>
    <rPh sb="12" eb="14">
      <t>ヘンコウ</t>
    </rPh>
    <rPh sb="15" eb="17">
      <t>コウザ</t>
    </rPh>
    <rPh sb="17" eb="19">
      <t>ツイカ</t>
    </rPh>
    <rPh sb="28" eb="29">
      <t>カコ</t>
    </rPh>
    <rPh sb="31" eb="32">
      <t>クダ</t>
    </rPh>
    <phoneticPr fontId="6"/>
  </si>
  <si>
    <t>注2）郵便番号、所在地・住所、法人等名称、氏名（法人等の場合は代表者の役職と氏名）、生年月日、電話番号を記入して下さい。口座振込を希望される場合は、金融機関名以降の太枠内にも記入して下さい。</t>
    <rPh sb="0" eb="1">
      <t>チュウ</t>
    </rPh>
    <rPh sb="3" eb="5">
      <t>ユウビン</t>
    </rPh>
    <rPh sb="5" eb="7">
      <t>バンゴウ</t>
    </rPh>
    <rPh sb="8" eb="11">
      <t>ショザイチ</t>
    </rPh>
    <rPh sb="12" eb="14">
      <t>ジュウショ</t>
    </rPh>
    <rPh sb="15" eb="17">
      <t>ホウジン</t>
    </rPh>
    <rPh sb="17" eb="18">
      <t>トウ</t>
    </rPh>
    <rPh sb="18" eb="20">
      <t>メイショウ</t>
    </rPh>
    <rPh sb="21" eb="23">
      <t>シメイ</t>
    </rPh>
    <rPh sb="24" eb="26">
      <t>ホウジン</t>
    </rPh>
    <rPh sb="26" eb="27">
      <t>トウ</t>
    </rPh>
    <rPh sb="28" eb="30">
      <t>バアイ</t>
    </rPh>
    <rPh sb="31" eb="34">
      <t>ダイヒョウシャ</t>
    </rPh>
    <rPh sb="35" eb="37">
      <t>ヤクショク</t>
    </rPh>
    <rPh sb="38" eb="40">
      <t>シメイ</t>
    </rPh>
    <rPh sb="42" eb="44">
      <t>セイネン</t>
    </rPh>
    <rPh sb="44" eb="46">
      <t>ガッピ</t>
    </rPh>
    <rPh sb="47" eb="49">
      <t>デンワ</t>
    </rPh>
    <rPh sb="49" eb="51">
      <t>バンゴウ</t>
    </rPh>
    <phoneticPr fontId="6"/>
  </si>
  <si>
    <r>
      <t>注3）</t>
    </r>
    <r>
      <rPr>
        <u val="double"/>
        <sz val="10"/>
        <rFont val="ＭＳ 明朝"/>
        <family val="1"/>
        <charset val="128"/>
      </rPr>
      <t>法人等は、法人等印及び代表者印</t>
    </r>
    <r>
      <rPr>
        <sz val="10"/>
        <rFont val="ＭＳ 明朝"/>
        <family val="1"/>
        <charset val="128"/>
      </rPr>
      <t>を、</t>
    </r>
    <r>
      <rPr>
        <u val="double"/>
        <sz val="10"/>
        <rFont val="ＭＳ 明朝"/>
        <family val="1"/>
        <charset val="128"/>
      </rPr>
      <t>個人は、個人印</t>
    </r>
    <r>
      <rPr>
        <sz val="10"/>
        <rFont val="ＭＳ 明朝"/>
        <family val="1"/>
        <charset val="128"/>
      </rPr>
      <t>を必ず押印してください。（請求書に押印するものと同一の印鑑を押印してください）</t>
    </r>
    <rPh sb="0" eb="1">
      <t>チュウ</t>
    </rPh>
    <rPh sb="3" eb="5">
      <t>ホウジン</t>
    </rPh>
    <rPh sb="5" eb="6">
      <t>トウ</t>
    </rPh>
    <rPh sb="8" eb="10">
      <t>ホウジン</t>
    </rPh>
    <rPh sb="10" eb="11">
      <t>トウ</t>
    </rPh>
    <rPh sb="11" eb="12">
      <t>イン</t>
    </rPh>
    <rPh sb="12" eb="13">
      <t>オヨ</t>
    </rPh>
    <rPh sb="14" eb="17">
      <t>ダイヒョウシャ</t>
    </rPh>
    <rPh sb="17" eb="18">
      <t>イン</t>
    </rPh>
    <rPh sb="20" eb="22">
      <t>コジン</t>
    </rPh>
    <rPh sb="24" eb="26">
      <t>コジン</t>
    </rPh>
    <rPh sb="26" eb="27">
      <t>イン</t>
    </rPh>
    <rPh sb="28" eb="29">
      <t>カナラ</t>
    </rPh>
    <rPh sb="30" eb="32">
      <t>オウイン</t>
    </rPh>
    <rPh sb="40" eb="43">
      <t>セイキュウショ</t>
    </rPh>
    <rPh sb="44" eb="46">
      <t>オウイン</t>
    </rPh>
    <rPh sb="51" eb="53">
      <t>ドウイツ</t>
    </rPh>
    <rPh sb="54" eb="56">
      <t>インカン</t>
    </rPh>
    <rPh sb="57" eb="59">
      <t>オウイン</t>
    </rPh>
    <phoneticPr fontId="6"/>
  </si>
  <si>
    <t>注4）預金種目は、いずれかを○で囲んでください。</t>
    <rPh sb="0" eb="1">
      <t>チュウ</t>
    </rPh>
    <rPh sb="3" eb="5">
      <t>ヨキン</t>
    </rPh>
    <rPh sb="5" eb="7">
      <t>シュモク</t>
    </rPh>
    <rPh sb="16" eb="17">
      <t>カコ</t>
    </rPh>
    <phoneticPr fontId="6"/>
  </si>
  <si>
    <t>注5）口座名義のフリガナ欄は濁点、半濁点も１マス使用してください。</t>
    <rPh sb="0" eb="1">
      <t>チュウ</t>
    </rPh>
    <rPh sb="3" eb="5">
      <t>コウザ</t>
    </rPh>
    <rPh sb="5" eb="7">
      <t>メイギ</t>
    </rPh>
    <rPh sb="12" eb="13">
      <t>ラン</t>
    </rPh>
    <rPh sb="14" eb="16">
      <t>ダクテン</t>
    </rPh>
    <rPh sb="17" eb="18">
      <t>ハン</t>
    </rPh>
    <rPh sb="18" eb="20">
      <t>ダクテン</t>
    </rPh>
    <rPh sb="24" eb="26">
      <t>シヨウ</t>
    </rPh>
    <phoneticPr fontId="6"/>
  </si>
  <si>
    <t>注6）前金専用口座の場合は、備考欄に「前金専用」と記入してください。</t>
    <rPh sb="0" eb="1">
      <t>チュウ</t>
    </rPh>
    <rPh sb="3" eb="5">
      <t>マエキン</t>
    </rPh>
    <rPh sb="5" eb="7">
      <t>センヨウ</t>
    </rPh>
    <rPh sb="7" eb="9">
      <t>コウザ</t>
    </rPh>
    <rPh sb="10" eb="12">
      <t>バアイ</t>
    </rPh>
    <rPh sb="14" eb="16">
      <t>ビコウ</t>
    </rPh>
    <rPh sb="16" eb="17">
      <t>ラン</t>
    </rPh>
    <rPh sb="19" eb="21">
      <t>マエキン</t>
    </rPh>
    <rPh sb="21" eb="23">
      <t>センヨウ</t>
    </rPh>
    <rPh sb="25" eb="27">
      <t>キニュウ</t>
    </rPh>
    <phoneticPr fontId="6"/>
  </si>
  <si>
    <r>
      <t>注７）変更、口座追加の申出の場合は、</t>
    </r>
    <r>
      <rPr>
        <u val="double"/>
        <sz val="10"/>
        <rFont val="ＭＳ 明朝"/>
        <family val="1"/>
        <charset val="128"/>
      </rPr>
      <t>備考欄に変更等の内容（住所変更、名称変更、口座変更、口座追加等）と変更等年月日を記入してください。</t>
    </r>
    <rPh sb="0" eb="1">
      <t>チュウ</t>
    </rPh>
    <rPh sb="3" eb="5">
      <t>ヘンコウ</t>
    </rPh>
    <rPh sb="6" eb="8">
      <t>コウザ</t>
    </rPh>
    <rPh sb="8" eb="10">
      <t>ツイカ</t>
    </rPh>
    <rPh sb="11" eb="13">
      <t>モウシデ</t>
    </rPh>
    <rPh sb="14" eb="16">
      <t>バアイ</t>
    </rPh>
    <rPh sb="18" eb="20">
      <t>ビコウ</t>
    </rPh>
    <rPh sb="20" eb="21">
      <t>ラン</t>
    </rPh>
    <rPh sb="22" eb="24">
      <t>ヘンコウ</t>
    </rPh>
    <rPh sb="24" eb="25">
      <t>トウ</t>
    </rPh>
    <rPh sb="26" eb="28">
      <t>ナイヨウ</t>
    </rPh>
    <rPh sb="29" eb="31">
      <t>ジュウショ</t>
    </rPh>
    <rPh sb="31" eb="33">
      <t>ヘンコウ</t>
    </rPh>
    <rPh sb="34" eb="36">
      <t>メイショウ</t>
    </rPh>
    <rPh sb="36" eb="38">
      <t>ヘンコウ</t>
    </rPh>
    <rPh sb="39" eb="41">
      <t>コウザ</t>
    </rPh>
    <rPh sb="41" eb="43">
      <t>ヘンコウ</t>
    </rPh>
    <rPh sb="44" eb="46">
      <t>コウザ</t>
    </rPh>
    <rPh sb="46" eb="48">
      <t>ツイカ</t>
    </rPh>
    <rPh sb="48" eb="49">
      <t>トウ</t>
    </rPh>
    <rPh sb="51" eb="53">
      <t>ヘンコウ</t>
    </rPh>
    <rPh sb="53" eb="54">
      <t>トウ</t>
    </rPh>
    <rPh sb="54" eb="57">
      <t>ネンガッピ</t>
    </rPh>
    <rPh sb="58" eb="60">
      <t>キニュウ</t>
    </rPh>
    <phoneticPr fontId="6"/>
  </si>
  <si>
    <t>様式第1号の2(第5条関係)</t>
  </si>
  <si>
    <t>浄化槽設置整備工事に伴う土地及び住宅所有者の承諾書</t>
  </si>
  <si>
    <t>様</t>
    <rPh sb="0" eb="1">
      <t>サマ</t>
    </rPh>
    <phoneticPr fontId="6"/>
  </si>
  <si>
    <t>　私は、あなたが計画している浄化槽設置整備工事に対し、いかなる異議もなくこれを承諾します。</t>
  </si>
  <si>
    <t>　　　　　　　　　　年　　　月　　　日</t>
  </si>
  <si>
    <t>土地所有者</t>
    <phoneticPr fontId="6"/>
  </si>
  <si>
    <t>住所</t>
    <rPh sb="0" eb="2">
      <t>ジュウショ</t>
    </rPh>
    <phoneticPr fontId="6"/>
  </si>
  <si>
    <t>氏名　　　</t>
    <phoneticPr fontId="6"/>
  </si>
  <si>
    <t>住宅所有者</t>
    <phoneticPr fontId="6"/>
  </si>
  <si>
    <t>氏名</t>
  </si>
  <si>
    <t>(土地及び住宅所有者本人の自署とする。)</t>
  </si>
  <si>
    <t>　　年　　月　　日</t>
  </si>
  <si>
    <t>三豊市長　　　　様</t>
  </si>
  <si>
    <t>工事業者</t>
  </si>
  <si>
    <t>浄化槽設備士名</t>
  </si>
  <si>
    <t>撤去不可の理由書</t>
  </si>
  <si>
    <t>　三豊市浄化槽設置整備事業補助金を申請する以下の件について、現地を確認した</t>
    <phoneticPr fontId="6"/>
  </si>
  <si>
    <t>ところ、既設の</t>
    <phoneticPr fontId="6"/>
  </si>
  <si>
    <t>の撤去は不可能と判断しましたので、報告いたします。</t>
  </si>
  <si>
    <t>　なお、施工状況の変更等により撤去が可能になった場合は速やかに撤去します。</t>
    <phoneticPr fontId="6"/>
  </si>
  <si>
    <t>２．設　置　場　所</t>
  </si>
  <si>
    <t>　　３．撤去不可の理由</t>
  </si>
  <si>
    <t>　　　　</t>
  </si>
  <si>
    <t>←代表取締役名等を入力してください（契約書用）</t>
    <rPh sb="1" eb="3">
      <t>ダイヒョウ</t>
    </rPh>
    <rPh sb="3" eb="6">
      <t>トリシマリヤク</t>
    </rPh>
    <rPh sb="6" eb="7">
      <t>メイ</t>
    </rPh>
    <rPh sb="7" eb="8">
      <t>トウ</t>
    </rPh>
    <rPh sb="9" eb="11">
      <t>ニュウリョク</t>
    </rPh>
    <rPh sb="18" eb="21">
      <t>ケイヤクショ</t>
    </rPh>
    <rPh sb="21" eb="22">
      <t>ヨウ</t>
    </rPh>
    <phoneticPr fontId="3"/>
  </si>
  <si>
    <t xml:space="preserve">       支払方法 </t>
    <phoneticPr fontId="6"/>
  </si>
  <si>
    <t xml:space="preserve">   1. 現金     </t>
    <phoneticPr fontId="3"/>
  </si>
  <si>
    <t xml:space="preserve">  2. その他（                   ）</t>
  </si>
  <si>
    <t>工事業者住所</t>
    <rPh sb="0" eb="2">
      <t>コウジ</t>
    </rPh>
    <rPh sb="2" eb="4">
      <t>ギョウシャ</t>
    </rPh>
    <rPh sb="4" eb="6">
      <t>ジュウショ</t>
    </rPh>
    <phoneticPr fontId="3"/>
  </si>
  <si>
    <t>氏名（カナ）</t>
    <rPh sb="0" eb="2">
      <t>シメイ</t>
    </rPh>
    <phoneticPr fontId="3"/>
  </si>
  <si>
    <t>生年月日</t>
    <rPh sb="0" eb="2">
      <t>セイネン</t>
    </rPh>
    <rPh sb="2" eb="4">
      <t>ガッピ</t>
    </rPh>
    <phoneticPr fontId="3"/>
  </si>
  <si>
    <t>金融機関名</t>
    <rPh sb="0" eb="2">
      <t>キンユウ</t>
    </rPh>
    <rPh sb="2" eb="4">
      <t>キカン</t>
    </rPh>
    <rPh sb="4" eb="5">
      <t>メイ</t>
    </rPh>
    <phoneticPr fontId="3"/>
  </si>
  <si>
    <t>支店名</t>
    <rPh sb="0" eb="3">
      <t>シテンメイ</t>
    </rPh>
    <phoneticPr fontId="3"/>
  </si>
  <si>
    <t>種目</t>
    <rPh sb="0" eb="2">
      <t>シュモク</t>
    </rPh>
    <phoneticPr fontId="3"/>
  </si>
  <si>
    <t>口座番号</t>
    <rPh sb="0" eb="2">
      <t>コウザ</t>
    </rPh>
    <rPh sb="2" eb="4">
      <t>バンゴウ</t>
    </rPh>
    <phoneticPr fontId="3"/>
  </si>
  <si>
    <t>普通</t>
    <rPh sb="0" eb="2">
      <t>フツウ</t>
    </rPh>
    <phoneticPr fontId="3"/>
  </si>
  <si>
    <t>当座</t>
    <rPh sb="0" eb="2">
      <t>トウザ</t>
    </rPh>
    <phoneticPr fontId="3"/>
  </si>
  <si>
    <t>←必ず7ケタで入力してください。</t>
    <rPh sb="1" eb="2">
      <t>カナラ</t>
    </rPh>
    <rPh sb="7" eb="9">
      <t>ニュウリョク</t>
    </rPh>
    <phoneticPr fontId="3"/>
  </si>
  <si>
    <t>　　　　　　　　　　　　　　　　　　　　　　　　　　　　　　　　　　　　　　年　　　月　　　日</t>
    <phoneticPr fontId="6"/>
  </si>
  <si>
    <t>１．申　請　者　名</t>
    <phoneticPr fontId="3"/>
  </si>
  <si>
    <t>浄化槽設備士名</t>
    <rPh sb="0" eb="3">
      <t>ジョウカソウ</t>
    </rPh>
    <rPh sb="3" eb="5">
      <t>セツビ</t>
    </rPh>
    <rPh sb="5" eb="6">
      <t>シ</t>
    </rPh>
    <rPh sb="6" eb="7">
      <t>メイ</t>
    </rPh>
    <phoneticPr fontId="3"/>
  </si>
  <si>
    <t>様式第5号(第8条関係)</t>
  </si>
  <si>
    <t>浄化槽設置整備事業実績報告書</t>
  </si>
  <si>
    <t>年　　月　　日</t>
  </si>
  <si>
    <t>　三豊市長　様</t>
  </si>
  <si>
    <t>申請者　　　住所　　　　　　　　　　　　　　　　　　　　　　　　　　　　　　　</t>
    <phoneticPr fontId="6"/>
  </si>
  <si>
    <t>氏名　　　　　　　　　　　　　　　　</t>
    <phoneticPr fontId="6"/>
  </si>
  <si>
    <t>　　　　　　　　</t>
    <phoneticPr fontId="6"/>
  </si>
  <si>
    <t>　　　　年　　月　　日付け　　　　　　第　　　　号で、補助金交付決定の通知を受けた三豊市浄化槽設置整備事業が完了したので関係書類を添付して、下記のとおり報告します。</t>
  </si>
  <si>
    <t>1.　設置場所</t>
  </si>
  <si>
    <t>2.　交付決定額(設置分)</t>
  </si>
  <si>
    <t>円</t>
    <rPh sb="0" eb="1">
      <t>エン</t>
    </rPh>
    <phoneticPr fontId="6"/>
  </si>
  <si>
    <t>3.　交付決定額(撤去分)</t>
  </si>
  <si>
    <t>浄化槽等名称・型式</t>
  </si>
  <si>
    <t>浄化槽本体工事</t>
    <phoneticPr fontId="6"/>
  </si>
  <si>
    <t>(うち浄化槽本体価格</t>
    <phoneticPr fontId="6"/>
  </si>
  <si>
    <t>円）</t>
    <rPh sb="0" eb="1">
      <t>エン</t>
    </rPh>
    <phoneticPr fontId="6"/>
  </si>
  <si>
    <t>合　　　計</t>
    <phoneticPr fontId="6"/>
  </si>
  <si>
    <t>地下浸透防止用設備工事</t>
  </si>
  <si>
    <t>配管工事費</t>
    <phoneticPr fontId="6"/>
  </si>
  <si>
    <t>消費税額</t>
    <phoneticPr fontId="6"/>
  </si>
  <si>
    <t>※工事業者印のあるもの</t>
  </si>
  <si>
    <t>2. 浄化槽等保守点検業者及び浄化槽等清掃業者との業務委託契約書の写し</t>
  </si>
  <si>
    <t>3. 浄化槽の保守点検、清掃及び法定検査等に関する誓約書</t>
  </si>
  <si>
    <t>4. 浄化槽法定検査依頼書の写し(第7条、第10条及び第11条検査)</t>
  </si>
  <si>
    <t>5. 浄化槽等工事業者が撮影した工事工程写真</t>
  </si>
  <si>
    <t>6. 工事施工チェックリスト</t>
  </si>
  <si>
    <t>7. 産業廃棄物管理票(マニフェスト)の写し　※該当する場合</t>
  </si>
  <si>
    <t>8. 浄化槽廃止届　※該当する場合</t>
  </si>
  <si>
    <t>9. 設置配管図(竣工図)　※A4サイズ2部</t>
  </si>
  <si>
    <t>10.申請者を含む住民票の写し　※工事完了後に取得したもの</t>
  </si>
  <si>
    <t>11.浄化槽設置者講習会の受講修了証の写し</t>
  </si>
  <si>
    <t>浄化槽の保守点検、清掃及び法定検査等に関する誓約書</t>
  </si>
  <si>
    <t>年　　月　　日　　</t>
  </si>
  <si>
    <t>　三豊市長　　　　様</t>
  </si>
  <si>
    <r>
      <t>住所</t>
    </r>
    <r>
      <rPr>
        <u/>
        <sz val="10.5"/>
        <color indexed="8"/>
        <rFont val="ＭＳ 明朝"/>
        <family val="1"/>
        <charset val="128"/>
      </rPr>
      <t>　　　　　　　　　　　　　　　　　　</t>
    </r>
    <r>
      <rPr>
        <sz val="10.5"/>
        <color indexed="8"/>
        <rFont val="ＭＳ 明朝"/>
        <family val="1"/>
        <charset val="128"/>
      </rPr>
      <t>　</t>
    </r>
  </si>
  <si>
    <t>氏名</t>
    <phoneticPr fontId="6"/>
  </si>
  <si>
    <r>
      <t>TEL</t>
    </r>
    <r>
      <rPr>
        <u/>
        <sz val="10.5"/>
        <color indexed="8"/>
        <rFont val="ＭＳ 明朝"/>
        <family val="1"/>
        <charset val="128"/>
      </rPr>
      <t>　　　　　　　　　　　　　　　　　　</t>
    </r>
    <r>
      <rPr>
        <sz val="10.5"/>
        <color indexed="8"/>
        <rFont val="ＭＳ 明朝"/>
        <family val="1"/>
        <charset val="128"/>
      </rPr>
      <t>　</t>
    </r>
  </si>
  <si>
    <t>浄　化　槽　工　事　施　工　チ　ェ　ッ　ク　リ　ス　ト</t>
    <rPh sb="0" eb="1">
      <t>キヨシ</t>
    </rPh>
    <rPh sb="2" eb="3">
      <t>カ</t>
    </rPh>
    <rPh sb="4" eb="5">
      <t>ソウ</t>
    </rPh>
    <rPh sb="6" eb="7">
      <t>コウ</t>
    </rPh>
    <rPh sb="8" eb="9">
      <t>コト</t>
    </rPh>
    <rPh sb="10" eb="11">
      <t>シ</t>
    </rPh>
    <rPh sb="12" eb="13">
      <t>コウ</t>
    </rPh>
    <phoneticPr fontId="6"/>
  </si>
  <si>
    <t>検査項目</t>
    <rPh sb="0" eb="2">
      <t>ケンサ</t>
    </rPh>
    <rPh sb="2" eb="4">
      <t>コウモク</t>
    </rPh>
    <phoneticPr fontId="6"/>
  </si>
  <si>
    <t>チェックポイント</t>
    <phoneticPr fontId="6"/>
  </si>
  <si>
    <t>欄</t>
    <rPh sb="0" eb="1">
      <t>ラン</t>
    </rPh>
    <phoneticPr fontId="6"/>
  </si>
  <si>
    <t>1.流入管きょ及び管きょの勾配</t>
    <rPh sb="2" eb="4">
      <t>リュウニュウ</t>
    </rPh>
    <rPh sb="4" eb="5">
      <t>カン</t>
    </rPh>
    <rPh sb="7" eb="8">
      <t>オヨ</t>
    </rPh>
    <rPh sb="9" eb="10">
      <t>カン</t>
    </rPh>
    <rPh sb="13" eb="15">
      <t>コウバイ</t>
    </rPh>
    <phoneticPr fontId="6"/>
  </si>
  <si>
    <t>汚物や汚水の停滞がないか。</t>
    <rPh sb="0" eb="2">
      <t>オブツ</t>
    </rPh>
    <rPh sb="3" eb="5">
      <t>オスイ</t>
    </rPh>
    <rPh sb="6" eb="8">
      <t>テイタイ</t>
    </rPh>
    <phoneticPr fontId="6"/>
  </si>
  <si>
    <t>□</t>
    <phoneticPr fontId="6"/>
  </si>
  <si>
    <t>12.消毒設備の変形、破損、固定の状況</t>
    <rPh sb="3" eb="5">
      <t>ショウドク</t>
    </rPh>
    <rPh sb="5" eb="7">
      <t>セツビ</t>
    </rPh>
    <rPh sb="8" eb="10">
      <t>ヘンケイ</t>
    </rPh>
    <rPh sb="11" eb="13">
      <t>ハソン</t>
    </rPh>
    <rPh sb="14" eb="16">
      <t>コテイ</t>
    </rPh>
    <rPh sb="17" eb="19">
      <t>ジョウキョウ</t>
    </rPh>
    <phoneticPr fontId="6"/>
  </si>
  <si>
    <t>消毒設備に変形や破損はないか。</t>
    <rPh sb="0" eb="2">
      <t>ショウドク</t>
    </rPh>
    <rPh sb="2" eb="4">
      <t>セツビ</t>
    </rPh>
    <rPh sb="5" eb="7">
      <t>ヘンケイ</t>
    </rPh>
    <rPh sb="8" eb="10">
      <t>ハソン</t>
    </rPh>
    <phoneticPr fontId="6"/>
  </si>
  <si>
    <t>2.放流先の状況</t>
    <rPh sb="2" eb="4">
      <t>ホウリュウ</t>
    </rPh>
    <rPh sb="4" eb="5">
      <t>サキ</t>
    </rPh>
    <rPh sb="6" eb="8">
      <t>ジョウキョウ</t>
    </rPh>
    <phoneticPr fontId="6"/>
  </si>
  <si>
    <t>放流口と放流水路の水位差が適切に保たれ、逆流のおそれはないか。</t>
    <rPh sb="0" eb="2">
      <t>ホウリュウ</t>
    </rPh>
    <rPh sb="2" eb="3">
      <t>クチ</t>
    </rPh>
    <rPh sb="4" eb="6">
      <t>ホウリュウ</t>
    </rPh>
    <rPh sb="6" eb="8">
      <t>スイロ</t>
    </rPh>
    <rPh sb="9" eb="11">
      <t>スイイ</t>
    </rPh>
    <rPh sb="11" eb="12">
      <t>サ</t>
    </rPh>
    <rPh sb="13" eb="15">
      <t>テキセツ</t>
    </rPh>
    <rPh sb="16" eb="17">
      <t>タモ</t>
    </rPh>
    <rPh sb="20" eb="22">
      <t>ギャクリュウ</t>
    </rPh>
    <phoneticPr fontId="6"/>
  </si>
  <si>
    <t>しっかり固定されているか。</t>
    <rPh sb="4" eb="6">
      <t>コテイ</t>
    </rPh>
    <phoneticPr fontId="6"/>
  </si>
  <si>
    <t>薬剤筒は傾いてないか。</t>
    <rPh sb="0" eb="2">
      <t>ヤクザイ</t>
    </rPh>
    <rPh sb="2" eb="3">
      <t>ツツ</t>
    </rPh>
    <rPh sb="4" eb="5">
      <t>カタム</t>
    </rPh>
    <phoneticPr fontId="6"/>
  </si>
  <si>
    <t>3.誤接合等の有無</t>
    <rPh sb="2" eb="3">
      <t>アヤマ</t>
    </rPh>
    <rPh sb="3" eb="5">
      <t>セツゴウ</t>
    </rPh>
    <rPh sb="5" eb="6">
      <t>トウ</t>
    </rPh>
    <rPh sb="7" eb="9">
      <t>ウム</t>
    </rPh>
    <phoneticPr fontId="6"/>
  </si>
  <si>
    <t>生活排水が全て接続されているか。</t>
    <rPh sb="0" eb="2">
      <t>セイカツ</t>
    </rPh>
    <rPh sb="2" eb="4">
      <t>ハイスイ</t>
    </rPh>
    <rPh sb="5" eb="6">
      <t>スベ</t>
    </rPh>
    <rPh sb="7" eb="9">
      <t>セツゾク</t>
    </rPh>
    <phoneticPr fontId="6"/>
  </si>
  <si>
    <t>13.ポンプ設備（流入ポンプ及び放流ポンプ）の設置、稼働状況</t>
    <rPh sb="6" eb="8">
      <t>セツビ</t>
    </rPh>
    <rPh sb="9" eb="11">
      <t>リュウニュウ</t>
    </rPh>
    <rPh sb="14" eb="15">
      <t>オヨ</t>
    </rPh>
    <rPh sb="16" eb="18">
      <t>ホウリュウ</t>
    </rPh>
    <rPh sb="23" eb="25">
      <t>セッチ</t>
    </rPh>
    <rPh sb="26" eb="28">
      <t>カドウ</t>
    </rPh>
    <rPh sb="28" eb="30">
      <t>ジョウキョウ</t>
    </rPh>
    <phoneticPr fontId="6"/>
  </si>
  <si>
    <t>ポンプ升に変形や破損はないか。</t>
    <rPh sb="3" eb="4">
      <t>マス</t>
    </rPh>
    <rPh sb="5" eb="7">
      <t>ヘンケイ</t>
    </rPh>
    <rPh sb="8" eb="10">
      <t>ハソン</t>
    </rPh>
    <phoneticPr fontId="6"/>
  </si>
  <si>
    <t>雨水や工場廃水等が流入していないか。</t>
    <rPh sb="0" eb="2">
      <t>アマミズ</t>
    </rPh>
    <rPh sb="3" eb="5">
      <t>コウジョウ</t>
    </rPh>
    <rPh sb="5" eb="7">
      <t>ハイスイ</t>
    </rPh>
    <rPh sb="7" eb="8">
      <t>トウ</t>
    </rPh>
    <rPh sb="9" eb="11">
      <t>リュウニュウ</t>
    </rPh>
    <phoneticPr fontId="6"/>
  </si>
  <si>
    <t>ポンプ升に漏水の恐れはないか。</t>
    <rPh sb="3" eb="4">
      <t>マス</t>
    </rPh>
    <rPh sb="5" eb="7">
      <t>ロウスイ</t>
    </rPh>
    <rPh sb="8" eb="9">
      <t>オソ</t>
    </rPh>
    <phoneticPr fontId="6"/>
  </si>
  <si>
    <t>4.升の位置及び種類</t>
    <rPh sb="2" eb="3">
      <t>マス</t>
    </rPh>
    <rPh sb="4" eb="6">
      <t>イチ</t>
    </rPh>
    <rPh sb="6" eb="7">
      <t>オヨ</t>
    </rPh>
    <rPh sb="8" eb="10">
      <t>シュルイ</t>
    </rPh>
    <phoneticPr fontId="6"/>
  </si>
  <si>
    <t>起点、屈曲点、合流点及び一定間隔ごとに適切な升が設置されているか。</t>
    <rPh sb="0" eb="2">
      <t>キテン</t>
    </rPh>
    <rPh sb="3" eb="5">
      <t>クッキョク</t>
    </rPh>
    <rPh sb="5" eb="6">
      <t>テン</t>
    </rPh>
    <rPh sb="7" eb="9">
      <t>ゴウリュウ</t>
    </rPh>
    <rPh sb="9" eb="10">
      <t>テン</t>
    </rPh>
    <rPh sb="10" eb="11">
      <t>オヨ</t>
    </rPh>
    <rPh sb="12" eb="14">
      <t>イッテイ</t>
    </rPh>
    <rPh sb="14" eb="16">
      <t>カンカク</t>
    </rPh>
    <rPh sb="19" eb="21">
      <t>テキセツ</t>
    </rPh>
    <rPh sb="22" eb="23">
      <t>マス</t>
    </rPh>
    <rPh sb="24" eb="26">
      <t>セッチ</t>
    </rPh>
    <phoneticPr fontId="6"/>
  </si>
  <si>
    <t>ポンプの取りはずしが可能か。</t>
    <rPh sb="4" eb="5">
      <t>ト</t>
    </rPh>
    <rPh sb="10" eb="12">
      <t>カノウ</t>
    </rPh>
    <phoneticPr fontId="6"/>
  </si>
  <si>
    <t>ポンプが２台以上設置されているか。</t>
    <rPh sb="5" eb="6">
      <t>ダイ</t>
    </rPh>
    <rPh sb="6" eb="8">
      <t>イジョウ</t>
    </rPh>
    <rPh sb="8" eb="10">
      <t>セッチ</t>
    </rPh>
    <phoneticPr fontId="6"/>
  </si>
  <si>
    <t>5.流入管きょ、放流管きょ及び空気配管の変形、破損のおそれ</t>
    <rPh sb="2" eb="4">
      <t>リュウニュウ</t>
    </rPh>
    <rPh sb="4" eb="5">
      <t>カン</t>
    </rPh>
    <rPh sb="8" eb="10">
      <t>ホウリュウ</t>
    </rPh>
    <rPh sb="10" eb="11">
      <t>カン</t>
    </rPh>
    <rPh sb="13" eb="14">
      <t>オヨ</t>
    </rPh>
    <rPh sb="15" eb="17">
      <t>クウキ</t>
    </rPh>
    <rPh sb="17" eb="19">
      <t>ハイカン</t>
    </rPh>
    <rPh sb="20" eb="22">
      <t>ヘンケイ</t>
    </rPh>
    <rPh sb="23" eb="25">
      <t>ハソン</t>
    </rPh>
    <phoneticPr fontId="6"/>
  </si>
  <si>
    <t>管の露出等により変形、破損のおそれはないか。</t>
    <rPh sb="0" eb="1">
      <t>カン</t>
    </rPh>
    <rPh sb="2" eb="4">
      <t>ロシュツ</t>
    </rPh>
    <rPh sb="4" eb="5">
      <t>トウ</t>
    </rPh>
    <rPh sb="8" eb="10">
      <t>ヘンケイ</t>
    </rPh>
    <rPh sb="11" eb="13">
      <t>ハソン</t>
    </rPh>
    <phoneticPr fontId="6"/>
  </si>
  <si>
    <t>設計どおりの能力のポンプが設置されているか。</t>
    <rPh sb="0" eb="2">
      <t>セッケイ</t>
    </rPh>
    <rPh sb="6" eb="8">
      <t>ノウリョク</t>
    </rPh>
    <rPh sb="13" eb="15">
      <t>セッチ</t>
    </rPh>
    <phoneticPr fontId="6"/>
  </si>
  <si>
    <t>ポンプの固定が十分行われいるか。</t>
    <rPh sb="4" eb="6">
      <t>コテイ</t>
    </rPh>
    <rPh sb="7" eb="9">
      <t>ジュウブン</t>
    </rPh>
    <rPh sb="9" eb="10">
      <t>オコナ</t>
    </rPh>
    <phoneticPr fontId="6"/>
  </si>
  <si>
    <t>6.かさ上げの状況</t>
    <rPh sb="4" eb="5">
      <t>ア</t>
    </rPh>
    <rPh sb="7" eb="9">
      <t>ジョウキョウ</t>
    </rPh>
    <phoneticPr fontId="6"/>
  </si>
  <si>
    <t>バルブの操作などの維持管理を容易に行うことができるか。</t>
    <rPh sb="4" eb="6">
      <t>ソウサ</t>
    </rPh>
    <rPh sb="9" eb="11">
      <t>イジ</t>
    </rPh>
    <rPh sb="11" eb="13">
      <t>カンリ</t>
    </rPh>
    <rPh sb="14" eb="16">
      <t>ヨウイ</t>
    </rPh>
    <rPh sb="17" eb="18">
      <t>オコナ</t>
    </rPh>
    <phoneticPr fontId="6"/>
  </si>
  <si>
    <t>ポンプの位置や配管がレベルスイッチの稼働を妨げる恐れはないか。</t>
    <rPh sb="4" eb="6">
      <t>イチ</t>
    </rPh>
    <rPh sb="7" eb="9">
      <t>ハイカン</t>
    </rPh>
    <rPh sb="18" eb="20">
      <t>カドウ</t>
    </rPh>
    <rPh sb="21" eb="22">
      <t>サマタ</t>
    </rPh>
    <rPh sb="24" eb="25">
      <t>オソ</t>
    </rPh>
    <phoneticPr fontId="6"/>
  </si>
  <si>
    <t>7.浄化槽本体の上部及びその周辺の状況</t>
    <rPh sb="2" eb="5">
      <t>ジョウカソウ</t>
    </rPh>
    <rPh sb="5" eb="7">
      <t>ホンタイ</t>
    </rPh>
    <rPh sb="8" eb="10">
      <t>ジョウブ</t>
    </rPh>
    <rPh sb="10" eb="11">
      <t>オヨ</t>
    </rPh>
    <rPh sb="14" eb="16">
      <t>シュウヘン</t>
    </rPh>
    <rPh sb="17" eb="19">
      <t>ジョウキョウ</t>
    </rPh>
    <phoneticPr fontId="6"/>
  </si>
  <si>
    <t>保守点検、清掃を行ないにくい場所に設置されていないか。</t>
    <rPh sb="0" eb="2">
      <t>ホシュ</t>
    </rPh>
    <rPh sb="2" eb="4">
      <t>テンケン</t>
    </rPh>
    <rPh sb="5" eb="7">
      <t>セイソウ</t>
    </rPh>
    <rPh sb="8" eb="9">
      <t>オコナ</t>
    </rPh>
    <rPh sb="14" eb="16">
      <t>バショ</t>
    </rPh>
    <rPh sb="17" eb="19">
      <t>セッチ</t>
    </rPh>
    <phoneticPr fontId="6"/>
  </si>
  <si>
    <t>14.ブロワーの設置、稼働状況</t>
    <rPh sb="8" eb="10">
      <t>セッチ</t>
    </rPh>
    <rPh sb="11" eb="13">
      <t>カドウ</t>
    </rPh>
    <rPh sb="13" eb="15">
      <t>ジョウキョウ</t>
    </rPh>
    <phoneticPr fontId="6"/>
  </si>
  <si>
    <t>防振対策がなされているか。</t>
    <rPh sb="0" eb="2">
      <t>ボウシン</t>
    </rPh>
    <rPh sb="2" eb="4">
      <t>タイサク</t>
    </rPh>
    <phoneticPr fontId="6"/>
  </si>
  <si>
    <t>固定が十分行われいるか。</t>
    <rPh sb="0" eb="2">
      <t>コテイ</t>
    </rPh>
    <rPh sb="3" eb="5">
      <t>ジュウブン</t>
    </rPh>
    <rPh sb="5" eb="6">
      <t>オコナ</t>
    </rPh>
    <phoneticPr fontId="6"/>
  </si>
  <si>
    <t>保守点検、清掃の支障となるものが置かれていないか。</t>
    <rPh sb="0" eb="2">
      <t>ホシュ</t>
    </rPh>
    <rPh sb="2" eb="4">
      <t>テンケン</t>
    </rPh>
    <rPh sb="5" eb="7">
      <t>セイソウ</t>
    </rPh>
    <rPh sb="8" eb="10">
      <t>シショウ</t>
    </rPh>
    <rPh sb="16" eb="17">
      <t>オ</t>
    </rPh>
    <phoneticPr fontId="6"/>
  </si>
  <si>
    <t>アースはなされているか。</t>
    <phoneticPr fontId="6"/>
  </si>
  <si>
    <t>漏電のおそれはないか。</t>
    <rPh sb="0" eb="2">
      <t>ロウデン</t>
    </rPh>
    <phoneticPr fontId="6"/>
  </si>
  <si>
    <t>コンクリートスラブが打たれているか。</t>
    <rPh sb="10" eb="11">
      <t>ウ</t>
    </rPh>
    <phoneticPr fontId="6"/>
  </si>
  <si>
    <t xml:space="preserve">
上記のとおり確認したことを証明します。</t>
    <phoneticPr fontId="6"/>
  </si>
  <si>
    <t>8.漏水の有無</t>
    <rPh sb="2" eb="4">
      <t>ロウスイ</t>
    </rPh>
    <rPh sb="5" eb="7">
      <t>ウム</t>
    </rPh>
    <phoneticPr fontId="6"/>
  </si>
  <si>
    <t>漏水が生じていないか。</t>
    <rPh sb="0" eb="2">
      <t>ロウスイ</t>
    </rPh>
    <rPh sb="3" eb="4">
      <t>ショウ</t>
    </rPh>
    <phoneticPr fontId="6"/>
  </si>
  <si>
    <t>　年　　　　月　　　　日</t>
    <phoneticPr fontId="6"/>
  </si>
  <si>
    <t>9.浄化槽本体の水平の状況</t>
    <rPh sb="2" eb="5">
      <t>ジョウカソウ</t>
    </rPh>
    <rPh sb="5" eb="7">
      <t>ホンタイ</t>
    </rPh>
    <rPh sb="8" eb="10">
      <t>スイヘイ</t>
    </rPh>
    <rPh sb="11" eb="13">
      <t>ジョウキョウ</t>
    </rPh>
    <phoneticPr fontId="6"/>
  </si>
  <si>
    <t>水平が保たれているか。</t>
    <rPh sb="0" eb="2">
      <t>スイヘイ</t>
    </rPh>
    <rPh sb="3" eb="4">
      <t>タモ</t>
    </rPh>
    <phoneticPr fontId="6"/>
  </si>
  <si>
    <t>担当浄化槽設備士　氏名　　</t>
    <phoneticPr fontId="6"/>
  </si>
  <si>
    <t>10.接触材等の変形、破損、固定の状況</t>
    <rPh sb="3" eb="5">
      <t>セッショク</t>
    </rPh>
    <rPh sb="5" eb="6">
      <t>ザイ</t>
    </rPh>
    <rPh sb="6" eb="7">
      <t>トウ</t>
    </rPh>
    <rPh sb="8" eb="10">
      <t>ヘンケイ</t>
    </rPh>
    <rPh sb="11" eb="13">
      <t>ハソン</t>
    </rPh>
    <rPh sb="14" eb="16">
      <t>コテイ</t>
    </rPh>
    <rPh sb="17" eb="19">
      <t>ジョウキョウ</t>
    </rPh>
    <phoneticPr fontId="6"/>
  </si>
  <si>
    <t>嫌気ろ床槽のろ材及び接触ばっ気槽の接触材に変形や破損はないか。</t>
    <rPh sb="0" eb="1">
      <t>イヤ</t>
    </rPh>
    <rPh sb="1" eb="2">
      <t>キ</t>
    </rPh>
    <rPh sb="3" eb="4">
      <t>ユカ</t>
    </rPh>
    <rPh sb="4" eb="5">
      <t>ソウ</t>
    </rPh>
    <rPh sb="7" eb="8">
      <t>ザイ</t>
    </rPh>
    <rPh sb="8" eb="9">
      <t>オヨ</t>
    </rPh>
    <rPh sb="10" eb="12">
      <t>セッショク</t>
    </rPh>
    <rPh sb="14" eb="15">
      <t>キ</t>
    </rPh>
    <rPh sb="15" eb="16">
      <t>ソウ</t>
    </rPh>
    <rPh sb="17" eb="19">
      <t>セッショク</t>
    </rPh>
    <rPh sb="19" eb="20">
      <t>ザイ</t>
    </rPh>
    <rPh sb="21" eb="23">
      <t>ヘンケイ</t>
    </rPh>
    <rPh sb="24" eb="26">
      <t>ハソン</t>
    </rPh>
    <phoneticPr fontId="6"/>
  </si>
  <si>
    <t>（浄化槽設備免状の交付番号</t>
    <phoneticPr fontId="6"/>
  </si>
  <si>
    <t>しっかりと固定されているか。</t>
    <rPh sb="5" eb="7">
      <t>コテイ</t>
    </rPh>
    <phoneticPr fontId="6"/>
  </si>
  <si>
    <t>11.ばっ気装置、逆洗装置及び汚泥移送装置の変形、破損、固定及び稼働の状況</t>
    <rPh sb="5" eb="6">
      <t>キ</t>
    </rPh>
    <rPh sb="6" eb="8">
      <t>ソウチ</t>
    </rPh>
    <rPh sb="9" eb="11">
      <t>ギャクセン</t>
    </rPh>
    <rPh sb="11" eb="13">
      <t>ソウチ</t>
    </rPh>
    <rPh sb="13" eb="14">
      <t>オヨ</t>
    </rPh>
    <rPh sb="15" eb="17">
      <t>オデイ</t>
    </rPh>
    <rPh sb="17" eb="19">
      <t>イソウ</t>
    </rPh>
    <rPh sb="19" eb="21">
      <t>ソウチ</t>
    </rPh>
    <rPh sb="22" eb="24">
      <t>ヘンケイ</t>
    </rPh>
    <rPh sb="25" eb="27">
      <t>ハソン</t>
    </rPh>
    <rPh sb="28" eb="30">
      <t>コテイ</t>
    </rPh>
    <rPh sb="30" eb="31">
      <t>オヨ</t>
    </rPh>
    <rPh sb="32" eb="34">
      <t>カドウ</t>
    </rPh>
    <rPh sb="35" eb="37">
      <t>ジョウキョウ</t>
    </rPh>
    <phoneticPr fontId="6"/>
  </si>
  <si>
    <t>各装置に変形や破損はないか。</t>
    <rPh sb="0" eb="1">
      <t>カク</t>
    </rPh>
    <rPh sb="1" eb="3">
      <t>ソウチ</t>
    </rPh>
    <rPh sb="4" eb="6">
      <t>ヘンケイ</t>
    </rPh>
    <rPh sb="7" eb="9">
      <t>ハソン</t>
    </rPh>
    <phoneticPr fontId="6"/>
  </si>
  <si>
    <t>空気の出方や水流に片寄りはないか。</t>
    <rPh sb="0" eb="2">
      <t>クウキ</t>
    </rPh>
    <rPh sb="3" eb="5">
      <t>デカタ</t>
    </rPh>
    <rPh sb="6" eb="8">
      <t>スイリュウ</t>
    </rPh>
    <rPh sb="9" eb="11">
      <t>カタヨ</t>
    </rPh>
    <phoneticPr fontId="6"/>
  </si>
  <si>
    <t>様式第7号(第9条関係)</t>
  </si>
  <si>
    <t>浄化槽設置整備事業補助金交付請求書</t>
  </si>
  <si>
    <t>補助事業者　住所</t>
    <phoneticPr fontId="6"/>
  </si>
  <si>
    <t>　　　　　　氏名</t>
    <phoneticPr fontId="6"/>
  </si>
  <si>
    <t>　　　　年　　月　　日付け　　　　　　第　　　　号で補助金確定通知のあった三豊市浄化槽設置整備事業補助金について下記のとおり請求します。</t>
  </si>
  <si>
    <t>　請求金額　　　　　(設置分)     金</t>
    <phoneticPr fontId="6"/>
  </si>
  <si>
    <t>　　　　　　　　　　(撤去分)     金</t>
    <phoneticPr fontId="6"/>
  </si>
  <si>
    <t>　　　　　　　　　　(地下浸透分) 金</t>
    <phoneticPr fontId="6"/>
  </si>
  <si>
    <t>振込先</t>
  </si>
  <si>
    <t>本支店名等</t>
  </si>
  <si>
    <t>種別</t>
  </si>
  <si>
    <t>(フリガナ)</t>
  </si>
  <si>
    <t>口座名義人</t>
  </si>
  <si>
    <t>口座番号</t>
  </si>
  <si>
    <t>電話番号</t>
  </si>
  <si>
    <t>4.　交付決定額(配管分)</t>
    <rPh sb="9" eb="11">
      <t>ハイカン</t>
    </rPh>
    <phoneticPr fontId="3"/>
  </si>
  <si>
    <t>5.　交付決定額(地下浸透分)</t>
    <phoneticPr fontId="3"/>
  </si>
  <si>
    <t>6.　浄化槽等機種</t>
    <phoneticPr fontId="3"/>
  </si>
  <si>
    <t>7.　事業費精算額
　　　　（設置分）</t>
    <rPh sb="15" eb="17">
      <t>セッチ</t>
    </rPh>
    <rPh sb="17" eb="18">
      <t>ブン</t>
    </rPh>
    <phoneticPr fontId="6"/>
  </si>
  <si>
    <t>その他工事費等</t>
    <rPh sb="2" eb="3">
      <t>タ</t>
    </rPh>
    <phoneticPr fontId="3"/>
  </si>
  <si>
    <t>撤去工事費</t>
    <rPh sb="4" eb="5">
      <t>ヒ</t>
    </rPh>
    <phoneticPr fontId="3"/>
  </si>
  <si>
    <t>8.　事業費精算額
　　　　　(撤去分)</t>
    <phoneticPr fontId="6"/>
  </si>
  <si>
    <t>9.　事業費精算額
　　　　 （配管分）</t>
    <rPh sb="3" eb="6">
      <t>ジギョウヒ</t>
    </rPh>
    <rPh sb="6" eb="9">
      <t>セイサンガク</t>
    </rPh>
    <rPh sb="16" eb="18">
      <t>ハイカン</t>
    </rPh>
    <rPh sb="18" eb="19">
      <t>ブン</t>
    </rPh>
    <phoneticPr fontId="3"/>
  </si>
  <si>
    <t>消費税額</t>
    <phoneticPr fontId="3"/>
  </si>
  <si>
    <t>合計</t>
    <rPh sb="0" eb="2">
      <t>ゴウケイ</t>
    </rPh>
    <phoneticPr fontId="3"/>
  </si>
  <si>
    <t>消　費　税　額</t>
    <phoneticPr fontId="3"/>
  </si>
  <si>
    <t>10.　事業費精算額
　　　　　(地下浸透分)</t>
    <phoneticPr fontId="6"/>
  </si>
  <si>
    <t>11.　事業着手完了年月日</t>
    <phoneticPr fontId="3"/>
  </si>
  <si>
    <t>12.　添付書類</t>
    <phoneticPr fontId="3"/>
  </si>
  <si>
    <t>1. 工事費請求書又は領収書の写し(設置・撤去・配管・地下浸透防止)</t>
    <rPh sb="24" eb="26">
      <t>ハイカン</t>
    </rPh>
    <phoneticPr fontId="3"/>
  </si>
  <si>
    <t xml:space="preserve"> </t>
    <phoneticPr fontId="3"/>
  </si>
  <si>
    <t>（配管分）  　金</t>
    <rPh sb="1" eb="3">
      <t>ハイカン</t>
    </rPh>
    <rPh sb="3" eb="4">
      <t>ブン</t>
    </rPh>
    <rPh sb="8" eb="9">
      <t>キン</t>
    </rPh>
    <phoneticPr fontId="3"/>
  </si>
  <si>
    <t>　　　　　　　電話番号</t>
    <rPh sb="7" eb="9">
      <t>デンワ</t>
    </rPh>
    <rPh sb="9" eb="11">
      <t>バンゴウ</t>
    </rPh>
    <phoneticPr fontId="6"/>
  </si>
  <si>
    <t>申請者の情報</t>
    <rPh sb="0" eb="2">
      <t>シンセイ</t>
    </rPh>
    <rPh sb="2" eb="3">
      <t>シャ</t>
    </rPh>
    <rPh sb="4" eb="6">
      <t>ジョウホウ</t>
    </rPh>
    <phoneticPr fontId="3"/>
  </si>
  <si>
    <t>工事の情報（申請時）</t>
    <rPh sb="0" eb="2">
      <t>コウジ</t>
    </rPh>
    <rPh sb="3" eb="5">
      <t>ジョウホウ</t>
    </rPh>
    <rPh sb="6" eb="8">
      <t>シンセイ</t>
    </rPh>
    <rPh sb="8" eb="9">
      <t>ジ</t>
    </rPh>
    <phoneticPr fontId="3"/>
  </si>
  <si>
    <t>実績報告時の住所</t>
    <rPh sb="0" eb="2">
      <t>ジッセキ</t>
    </rPh>
    <rPh sb="2" eb="4">
      <t>ホウコク</t>
    </rPh>
    <rPh sb="4" eb="5">
      <t>ジ</t>
    </rPh>
    <rPh sb="6" eb="8">
      <t>ジュウショ</t>
    </rPh>
    <phoneticPr fontId="3"/>
  </si>
  <si>
    <t>工期</t>
    <rPh sb="0" eb="2">
      <t>コウキ</t>
    </rPh>
    <phoneticPr fontId="3"/>
  </si>
  <si>
    <t>実績報告</t>
    <rPh sb="0" eb="2">
      <t>ジッセキ</t>
    </rPh>
    <rPh sb="2" eb="4">
      <t>ホウコク</t>
    </rPh>
    <phoneticPr fontId="3"/>
  </si>
  <si>
    <t>←数字のみ入力してください。</t>
    <rPh sb="1" eb="3">
      <t>スウジ</t>
    </rPh>
    <rPh sb="5" eb="7">
      <t>ニュウリョク</t>
    </rPh>
    <phoneticPr fontId="3"/>
  </si>
  <si>
    <t>浄化槽設備士名（チェックリスト用）</t>
    <rPh sb="0" eb="3">
      <t>ジョウカソウ</t>
    </rPh>
    <rPh sb="3" eb="5">
      <t>セツビ</t>
    </rPh>
    <rPh sb="5" eb="6">
      <t>シ</t>
    </rPh>
    <rPh sb="6" eb="7">
      <t>メイ</t>
    </rPh>
    <rPh sb="15" eb="16">
      <t>ヨウ</t>
    </rPh>
    <phoneticPr fontId="3"/>
  </si>
  <si>
    <t>浄化槽設備士番号（チェックリスト用）</t>
    <rPh sb="0" eb="3">
      <t>ジョウカソウ</t>
    </rPh>
    <rPh sb="3" eb="6">
      <t>セツビシ</t>
    </rPh>
    <rPh sb="6" eb="8">
      <t>バンゴウ</t>
    </rPh>
    <rPh sb="16" eb="17">
      <t>ヨウ</t>
    </rPh>
    <phoneticPr fontId="3"/>
  </si>
  <si>
    <t>一般型浄化槽設置申請に伴う提出書類（　　　年度）</t>
    <rPh sb="0" eb="2">
      <t>イッパン</t>
    </rPh>
    <rPh sb="2" eb="3">
      <t>カタ</t>
    </rPh>
    <rPh sb="6" eb="8">
      <t>セッチ</t>
    </rPh>
    <rPh sb="21" eb="23">
      <t>ネンド</t>
    </rPh>
    <phoneticPr fontId="9"/>
  </si>
  <si>
    <t>補助金交付申請書類</t>
    <rPh sb="0" eb="3">
      <t>ホジョキン</t>
    </rPh>
    <rPh sb="3" eb="5">
      <t>コウフ</t>
    </rPh>
    <rPh sb="5" eb="7">
      <t>シンセイ</t>
    </rPh>
    <rPh sb="7" eb="9">
      <t>ショルイ</t>
    </rPh>
    <phoneticPr fontId="9"/>
  </si>
  <si>
    <t>チェック欄</t>
    <rPh sb="4" eb="5">
      <t>ラン</t>
    </rPh>
    <phoneticPr fontId="9"/>
  </si>
  <si>
    <t>申請者</t>
    <rPh sb="0" eb="3">
      <t>シンセイシャ</t>
    </rPh>
    <phoneticPr fontId="9"/>
  </si>
  <si>
    <t>受付者</t>
    <rPh sb="0" eb="2">
      <t>ウケツケ</t>
    </rPh>
    <rPh sb="2" eb="3">
      <t>シャ</t>
    </rPh>
    <phoneticPr fontId="9"/>
  </si>
  <si>
    <t>共通</t>
    <rPh sb="0" eb="2">
      <t>キョウツウ</t>
    </rPh>
    <phoneticPr fontId="6"/>
  </si>
  <si>
    <t>浄化槽設置整備事業補助金交付申請書</t>
    <rPh sb="0" eb="2">
      <t>ジョウカ</t>
    </rPh>
    <rPh sb="2" eb="3">
      <t>ソウ</t>
    </rPh>
    <rPh sb="3" eb="5">
      <t>セッチ</t>
    </rPh>
    <rPh sb="5" eb="7">
      <t>セイビ</t>
    </rPh>
    <rPh sb="7" eb="9">
      <t>ジギョウ</t>
    </rPh>
    <phoneticPr fontId="6"/>
  </si>
  <si>
    <t>□</t>
    <phoneticPr fontId="9"/>
  </si>
  <si>
    <t>設置場所位置図(地図)</t>
    <rPh sb="8" eb="10">
      <t>チズ</t>
    </rPh>
    <phoneticPr fontId="6"/>
  </si>
  <si>
    <t>浄化槽設置工事見積書の写し（地下浸透防止用設備工事・配管工事含む）</t>
    <rPh sb="5" eb="7">
      <t>コウジ</t>
    </rPh>
    <rPh sb="14" eb="16">
      <t>チカ</t>
    </rPh>
    <rPh sb="16" eb="18">
      <t>シントウ</t>
    </rPh>
    <rPh sb="18" eb="21">
      <t>ボウシヨウ</t>
    </rPh>
    <rPh sb="21" eb="23">
      <t>セツビ</t>
    </rPh>
    <rPh sb="23" eb="25">
      <t>コウジ</t>
    </rPh>
    <rPh sb="26" eb="28">
      <t>ハイカン</t>
    </rPh>
    <rPh sb="28" eb="30">
      <t>コウジ</t>
    </rPh>
    <rPh sb="30" eb="31">
      <t>フク</t>
    </rPh>
    <phoneticPr fontId="9"/>
  </si>
  <si>
    <t>※工事受託会社の印のあるものに限る</t>
    <rPh sb="1" eb="3">
      <t>コウジ</t>
    </rPh>
    <rPh sb="3" eb="5">
      <t>ジュタク</t>
    </rPh>
    <rPh sb="5" eb="7">
      <t>カイシャ</t>
    </rPh>
    <rPh sb="8" eb="9">
      <t>イン</t>
    </rPh>
    <rPh sb="15" eb="16">
      <t>カギ</t>
    </rPh>
    <phoneticPr fontId="6"/>
  </si>
  <si>
    <t>浄化槽設置届出書の写し(審議機関経由済)</t>
    <rPh sb="6" eb="7">
      <t>デ</t>
    </rPh>
    <phoneticPr fontId="9"/>
  </si>
  <si>
    <t>工事請負契約書の写し</t>
    <phoneticPr fontId="6"/>
  </si>
  <si>
    <t>認定シート又は、仕様書、詳細図、国庫補助指針に適合する登録証</t>
    <rPh sb="29" eb="30">
      <t>ショウ</t>
    </rPh>
    <phoneticPr fontId="9"/>
  </si>
  <si>
    <t>機能保証制度に基づく保証登録証（市町村用）</t>
    <rPh sb="14" eb="15">
      <t>ショウ</t>
    </rPh>
    <rPh sb="16" eb="18">
      <t>シチョウ</t>
    </rPh>
    <rPh sb="18" eb="19">
      <t>ソン</t>
    </rPh>
    <rPh sb="19" eb="20">
      <t>ヨウ</t>
    </rPh>
    <phoneticPr fontId="9"/>
  </si>
  <si>
    <t>登録浄化槽管理票（Ｃ票）</t>
    <rPh sb="7" eb="8">
      <t>ヒョウ</t>
    </rPh>
    <phoneticPr fontId="6"/>
  </si>
  <si>
    <t>工事監督者が有資格者であることを証明できる書類の写し</t>
  </si>
  <si>
    <t>債権者登録申出書</t>
    <rPh sb="0" eb="3">
      <t>サイケンシャ</t>
    </rPh>
    <rPh sb="3" eb="5">
      <t>トウロク</t>
    </rPh>
    <rPh sb="5" eb="7">
      <t>モウシデ</t>
    </rPh>
    <rPh sb="7" eb="8">
      <t>ショ</t>
    </rPh>
    <phoneticPr fontId="9"/>
  </si>
  <si>
    <t>現居住自治体の完納証明書（同一世帯に属し、課税されている者全員分）</t>
    <rPh sb="0" eb="1">
      <t>ゲン</t>
    </rPh>
    <rPh sb="1" eb="3">
      <t>キョジュウ</t>
    </rPh>
    <rPh sb="3" eb="6">
      <t>ジチタイ</t>
    </rPh>
    <rPh sb="7" eb="12">
      <t>カンノウショウメイショ</t>
    </rPh>
    <rPh sb="13" eb="15">
      <t>ドウイツ</t>
    </rPh>
    <rPh sb="15" eb="17">
      <t>セタイ</t>
    </rPh>
    <rPh sb="18" eb="19">
      <t>ゾク</t>
    </rPh>
    <rPh sb="21" eb="23">
      <t>カゼイ</t>
    </rPh>
    <rPh sb="28" eb="29">
      <t>モノ</t>
    </rPh>
    <rPh sb="29" eb="31">
      <t>ゼンイン</t>
    </rPh>
    <rPh sb="31" eb="32">
      <t>ブン</t>
    </rPh>
    <phoneticPr fontId="6"/>
  </si>
  <si>
    <t>場合に
よる</t>
    <rPh sb="0" eb="2">
      <t>バアイ</t>
    </rPh>
    <phoneticPr fontId="6"/>
  </si>
  <si>
    <t>建築確認済証の写し（必要な場合）</t>
    <rPh sb="4" eb="5">
      <t>ズ</t>
    </rPh>
    <rPh sb="5" eb="6">
      <t>ショウ</t>
    </rPh>
    <rPh sb="10" eb="12">
      <t>ヒツヨウ</t>
    </rPh>
    <rPh sb="13" eb="15">
      <t>バアイ</t>
    </rPh>
    <phoneticPr fontId="9"/>
  </si>
  <si>
    <t>浄化槽底版コンクリート使用承認願い（既製品の底板を使用する場合のみ提出）</t>
    <rPh sb="0" eb="3">
      <t>ジョウカソウ</t>
    </rPh>
    <rPh sb="3" eb="4">
      <t>テイ</t>
    </rPh>
    <rPh sb="4" eb="5">
      <t>バン</t>
    </rPh>
    <rPh sb="11" eb="13">
      <t>シヨウ</t>
    </rPh>
    <rPh sb="13" eb="15">
      <t>ショウニン</t>
    </rPh>
    <rPh sb="15" eb="16">
      <t>ネガ</t>
    </rPh>
    <rPh sb="18" eb="21">
      <t>キセイヒン</t>
    </rPh>
    <rPh sb="22" eb="24">
      <t>テイバン</t>
    </rPh>
    <rPh sb="25" eb="27">
      <t>シヨウ</t>
    </rPh>
    <rPh sb="29" eb="31">
      <t>バアイ</t>
    </rPh>
    <rPh sb="33" eb="35">
      <t>テイシュツ</t>
    </rPh>
    <phoneticPr fontId="6"/>
  </si>
  <si>
    <t>住宅所有者の承諾書（借家、土地所有者が異なる場合のみ提出）</t>
    <rPh sb="0" eb="2">
      <t>ジュウタク</t>
    </rPh>
    <rPh sb="2" eb="5">
      <t>ショユウシャ</t>
    </rPh>
    <rPh sb="6" eb="9">
      <t>ショウダクショ</t>
    </rPh>
    <rPh sb="10" eb="12">
      <t>シャクヤ</t>
    </rPh>
    <rPh sb="13" eb="15">
      <t>トチ</t>
    </rPh>
    <rPh sb="15" eb="18">
      <t>ショユウシャ</t>
    </rPh>
    <rPh sb="19" eb="20">
      <t>コト</t>
    </rPh>
    <rPh sb="22" eb="24">
      <t>バアイ</t>
    </rPh>
    <rPh sb="26" eb="28">
      <t>テイシュツ</t>
    </rPh>
    <phoneticPr fontId="9"/>
  </si>
  <si>
    <t>撤去不可の理由書（単独浄化槽もしくは汲取り式トイレが撤去不可の場合に提出）</t>
    <rPh sb="0" eb="2">
      <t>テッキョ</t>
    </rPh>
    <rPh sb="2" eb="4">
      <t>フカ</t>
    </rPh>
    <rPh sb="5" eb="8">
      <t>リユウショ</t>
    </rPh>
    <rPh sb="9" eb="14">
      <t>タンドクジョウカソウ</t>
    </rPh>
    <rPh sb="18" eb="20">
      <t>クミト</t>
    </rPh>
    <rPh sb="21" eb="22">
      <t>シキ</t>
    </rPh>
    <rPh sb="26" eb="28">
      <t>テッキョ</t>
    </rPh>
    <rPh sb="28" eb="30">
      <t>フカ</t>
    </rPh>
    <rPh sb="31" eb="33">
      <t>バアイ</t>
    </rPh>
    <rPh sb="34" eb="36">
      <t>テイシュツ</t>
    </rPh>
    <phoneticPr fontId="6"/>
  </si>
  <si>
    <t>撤去</t>
    <rPh sb="0" eb="2">
      <t>テッキョ</t>
    </rPh>
    <phoneticPr fontId="6"/>
  </si>
  <si>
    <t>既存単独処理浄化槽（汲み取り式トイレ）撤去費の見積書の写し</t>
    <rPh sb="0" eb="2">
      <t>キゾン</t>
    </rPh>
    <rPh sb="2" eb="4">
      <t>タンドク</t>
    </rPh>
    <rPh sb="4" eb="6">
      <t>ショリ</t>
    </rPh>
    <rPh sb="6" eb="8">
      <t>ジョウカ</t>
    </rPh>
    <rPh sb="8" eb="9">
      <t>ソウ</t>
    </rPh>
    <rPh sb="10" eb="11">
      <t>ク</t>
    </rPh>
    <rPh sb="12" eb="13">
      <t>ト</t>
    </rPh>
    <rPh sb="14" eb="15">
      <t>シキ</t>
    </rPh>
    <rPh sb="19" eb="21">
      <t>テッキョ</t>
    </rPh>
    <rPh sb="21" eb="22">
      <t>ヒ</t>
    </rPh>
    <rPh sb="23" eb="26">
      <t>ミツモリショ</t>
    </rPh>
    <rPh sb="27" eb="28">
      <t>ウツ</t>
    </rPh>
    <phoneticPr fontId="6"/>
  </si>
  <si>
    <t>既存単独処理浄化槽（汲み取り式トイレ）撤去の工事請負契約書の写し</t>
    <rPh sb="0" eb="2">
      <t>キゾン</t>
    </rPh>
    <rPh sb="2" eb="4">
      <t>タンドク</t>
    </rPh>
    <rPh sb="4" eb="6">
      <t>ショリ</t>
    </rPh>
    <rPh sb="6" eb="8">
      <t>ジョウカ</t>
    </rPh>
    <rPh sb="8" eb="9">
      <t>ソウ</t>
    </rPh>
    <rPh sb="10" eb="11">
      <t>ク</t>
    </rPh>
    <rPh sb="12" eb="13">
      <t>ト</t>
    </rPh>
    <rPh sb="14" eb="15">
      <t>シキ</t>
    </rPh>
    <rPh sb="19" eb="21">
      <t>テッキョ</t>
    </rPh>
    <rPh sb="22" eb="24">
      <t>コウジ</t>
    </rPh>
    <rPh sb="24" eb="26">
      <t>ウケオイ</t>
    </rPh>
    <rPh sb="26" eb="29">
      <t>ケイヤクショ</t>
    </rPh>
    <rPh sb="30" eb="31">
      <t>ウツ</t>
    </rPh>
    <phoneticPr fontId="6"/>
  </si>
  <si>
    <t>変更承認申請書類</t>
    <rPh sb="6" eb="8">
      <t>ショルイ</t>
    </rPh>
    <phoneticPr fontId="9"/>
  </si>
  <si>
    <t>変更承認申請書（申請内容の変更、事業の中止並びに廃止）</t>
    <rPh sb="8" eb="10">
      <t>シンセイ</t>
    </rPh>
    <rPh sb="10" eb="12">
      <t>ナイヨウ</t>
    </rPh>
    <rPh sb="13" eb="15">
      <t>ヘンコウ</t>
    </rPh>
    <rPh sb="16" eb="18">
      <t>ジギョウ</t>
    </rPh>
    <rPh sb="19" eb="21">
      <t>チュウシ</t>
    </rPh>
    <rPh sb="21" eb="22">
      <t>ナラ</t>
    </rPh>
    <rPh sb="24" eb="26">
      <t>ハイシ</t>
    </rPh>
    <phoneticPr fontId="9"/>
  </si>
  <si>
    <t>浄化槽変更届出書の写し(審議機関経由済)</t>
    <rPh sb="3" eb="5">
      <t>ヘンコウ</t>
    </rPh>
    <rPh sb="6" eb="7">
      <t>デ</t>
    </rPh>
    <phoneticPr fontId="9"/>
  </si>
  <si>
    <t>実績報告書類</t>
    <rPh sb="4" eb="6">
      <t>ショルイ</t>
    </rPh>
    <phoneticPr fontId="9"/>
  </si>
  <si>
    <t>浄化槽設置整備事業実績報告書</t>
    <phoneticPr fontId="9"/>
  </si>
  <si>
    <t>工事請負請求書又は、領収書の写し</t>
    <phoneticPr fontId="9"/>
  </si>
  <si>
    <t>浄化槽保守点検業者及び浄化槽清掃業者との業務委託契約書の写し</t>
  </si>
  <si>
    <t>浄化槽の保守点検、清掃及び法定検査等に関する誓約書</t>
    <rPh sb="0" eb="3">
      <t>ジョウカソウ</t>
    </rPh>
    <rPh sb="4" eb="6">
      <t>ホシュ</t>
    </rPh>
    <rPh sb="6" eb="8">
      <t>テンケン</t>
    </rPh>
    <rPh sb="9" eb="10">
      <t>セイ</t>
    </rPh>
    <rPh sb="10" eb="11">
      <t>ソウ</t>
    </rPh>
    <rPh sb="11" eb="12">
      <t>オヨ</t>
    </rPh>
    <rPh sb="13" eb="15">
      <t>ホウテイ</t>
    </rPh>
    <rPh sb="15" eb="17">
      <t>ケンサ</t>
    </rPh>
    <rPh sb="17" eb="18">
      <t>トウ</t>
    </rPh>
    <rPh sb="19" eb="20">
      <t>カン</t>
    </rPh>
    <rPh sb="22" eb="24">
      <t>セイヤク</t>
    </rPh>
    <rPh sb="24" eb="25">
      <t>ショ</t>
    </rPh>
    <phoneticPr fontId="9"/>
  </si>
  <si>
    <t>浄化槽法定検査申込書の写し</t>
    <phoneticPr fontId="9"/>
  </si>
  <si>
    <t>浄化槽・配管工事業者が撮影した工事工程写真（完了写真3枚）</t>
    <rPh sb="4" eb="6">
      <t>ハイカン</t>
    </rPh>
    <rPh sb="17" eb="19">
      <t>コウテイ</t>
    </rPh>
    <rPh sb="22" eb="24">
      <t>カンリョウ</t>
    </rPh>
    <rPh sb="24" eb="26">
      <t>シャシン</t>
    </rPh>
    <rPh sb="27" eb="28">
      <t>マイ</t>
    </rPh>
    <phoneticPr fontId="9"/>
  </si>
  <si>
    <t>工事施工チェツクリスト</t>
  </si>
  <si>
    <t>補助金交付請求書</t>
    <phoneticPr fontId="9"/>
  </si>
  <si>
    <t>設置配管図（竣工図）　Ａ４サイズ２部</t>
    <phoneticPr fontId="6"/>
  </si>
  <si>
    <t>世帯全員の住民票の写し</t>
    <rPh sb="0" eb="2">
      <t>セタイ</t>
    </rPh>
    <rPh sb="2" eb="4">
      <t>ゼンイン</t>
    </rPh>
    <rPh sb="5" eb="8">
      <t>ジュウミンヒョウ</t>
    </rPh>
    <rPh sb="9" eb="10">
      <t>ウツ</t>
    </rPh>
    <phoneticPr fontId="6"/>
  </si>
  <si>
    <t>　(1)新築の場合：浄化槽設置工事完了後の新住所のものを取得すること</t>
    <rPh sb="4" eb="6">
      <t>シンチク</t>
    </rPh>
    <rPh sb="7" eb="9">
      <t>バアイ</t>
    </rPh>
    <rPh sb="10" eb="13">
      <t>ジョウカソウ</t>
    </rPh>
    <rPh sb="13" eb="15">
      <t>セッチ</t>
    </rPh>
    <rPh sb="15" eb="17">
      <t>コウジ</t>
    </rPh>
    <rPh sb="17" eb="19">
      <t>カンリョウ</t>
    </rPh>
    <rPh sb="19" eb="20">
      <t>ゴ</t>
    </rPh>
    <rPh sb="21" eb="24">
      <t>シンジュウショ</t>
    </rPh>
    <rPh sb="28" eb="30">
      <t>シュトク</t>
    </rPh>
    <phoneticPr fontId="6"/>
  </si>
  <si>
    <t>　(2)改造の場合：浄化槽設置工事完了後に現住所のものを取得すること</t>
    <rPh sb="4" eb="6">
      <t>カイゾウ</t>
    </rPh>
    <rPh sb="21" eb="24">
      <t>ゲンジュウショ</t>
    </rPh>
    <rPh sb="28" eb="30">
      <t>シュトク</t>
    </rPh>
    <phoneticPr fontId="6"/>
  </si>
  <si>
    <t>浄化槽設置者講習会の受講修了証の写し</t>
    <phoneticPr fontId="6"/>
  </si>
  <si>
    <t>場合による</t>
    <rPh sb="0" eb="2">
      <t>バアイ</t>
    </rPh>
    <phoneticPr fontId="6"/>
  </si>
  <si>
    <t>債権者登録申出書（申請時と住所が変わる場合に提出）</t>
    <rPh sb="9" eb="11">
      <t>シンセイ</t>
    </rPh>
    <rPh sb="11" eb="12">
      <t>ジ</t>
    </rPh>
    <rPh sb="13" eb="15">
      <t>ジュウショ</t>
    </rPh>
    <rPh sb="16" eb="17">
      <t>カ</t>
    </rPh>
    <rPh sb="19" eb="21">
      <t>バアイ</t>
    </rPh>
    <rPh sb="22" eb="24">
      <t>テイシュツ</t>
    </rPh>
    <phoneticPr fontId="6"/>
  </si>
  <si>
    <t>撤去工事請負請求書又は、領収書の写し</t>
    <rPh sb="0" eb="2">
      <t>テッキョ</t>
    </rPh>
    <phoneticPr fontId="9"/>
  </si>
  <si>
    <t>撤去工事に関する工事写真</t>
    <rPh sb="0" eb="2">
      <t>テッキョ</t>
    </rPh>
    <rPh sb="2" eb="4">
      <t>コウジ</t>
    </rPh>
    <rPh sb="5" eb="6">
      <t>カン</t>
    </rPh>
    <rPh sb="8" eb="10">
      <t>コウジ</t>
    </rPh>
    <rPh sb="10" eb="12">
      <t>シャシン</t>
    </rPh>
    <phoneticPr fontId="6"/>
  </si>
  <si>
    <t>産業廃棄物管理票（マニフェスト）の写し</t>
    <rPh sb="0" eb="2">
      <t>サンギョウ</t>
    </rPh>
    <rPh sb="2" eb="5">
      <t>ハイキブツ</t>
    </rPh>
    <rPh sb="5" eb="7">
      <t>カンリ</t>
    </rPh>
    <rPh sb="7" eb="8">
      <t>ヒョウ</t>
    </rPh>
    <rPh sb="17" eb="18">
      <t>ウツ</t>
    </rPh>
    <phoneticPr fontId="6"/>
  </si>
  <si>
    <t>浄化槽廃止届書</t>
    <phoneticPr fontId="6"/>
  </si>
  <si>
    <t>書類提出者</t>
    <rPh sb="0" eb="2">
      <t>ショルイ</t>
    </rPh>
    <rPh sb="2" eb="4">
      <t>テイシュツ</t>
    </rPh>
    <rPh sb="4" eb="5">
      <t>シンセイシャ</t>
    </rPh>
    <phoneticPr fontId="9"/>
  </si>
  <si>
    <t>住    所</t>
    <rPh sb="0" eb="6">
      <t>ジュウショ</t>
    </rPh>
    <phoneticPr fontId="9"/>
  </si>
  <si>
    <t>会社名</t>
    <rPh sb="0" eb="2">
      <t>カイシャ</t>
    </rPh>
    <rPh sb="2" eb="3">
      <t>メイ</t>
    </rPh>
    <phoneticPr fontId="9"/>
  </si>
  <si>
    <t>電話番号</t>
    <rPh sb="0" eb="2">
      <t>デンワ</t>
    </rPh>
    <rPh sb="2" eb="4">
      <t>バンゴウ</t>
    </rPh>
    <phoneticPr fontId="9"/>
  </si>
  <si>
    <t>担当者氏名</t>
    <rPh sb="0" eb="3">
      <t>タントウシャ</t>
    </rPh>
    <rPh sb="3" eb="5">
      <t>シメイ</t>
    </rPh>
    <phoneticPr fontId="9"/>
  </si>
  <si>
    <t>担当者携帯番号</t>
    <rPh sb="0" eb="3">
      <t>タントウシャ</t>
    </rPh>
    <rPh sb="3" eb="5">
      <t>ケイタイ</t>
    </rPh>
    <rPh sb="5" eb="7">
      <t>バンゴウ</t>
    </rPh>
    <phoneticPr fontId="9"/>
  </si>
  <si>
    <t>※ 上記書類は、各申請時に必ず添付して不足書類がないか確認して下さい。</t>
    <rPh sb="2" eb="4">
      <t>ジョウキ</t>
    </rPh>
    <rPh sb="4" eb="6">
      <t>ショルイ</t>
    </rPh>
    <rPh sb="8" eb="9">
      <t>カク</t>
    </rPh>
    <rPh sb="9" eb="11">
      <t>シンセイ</t>
    </rPh>
    <rPh sb="11" eb="12">
      <t>ジ</t>
    </rPh>
    <rPh sb="13" eb="14">
      <t>カナラ</t>
    </rPh>
    <rPh sb="15" eb="17">
      <t>テンプ</t>
    </rPh>
    <rPh sb="19" eb="21">
      <t>フソク</t>
    </rPh>
    <rPh sb="21" eb="23">
      <t>ショルイ</t>
    </rPh>
    <rPh sb="27" eb="29">
      <t>カクニン</t>
    </rPh>
    <rPh sb="29" eb="32">
      <t>シテクダ</t>
    </rPh>
    <phoneticPr fontId="9"/>
  </si>
  <si>
    <t>※市使用欄</t>
    <rPh sb="1" eb="2">
      <t>シ</t>
    </rPh>
    <rPh sb="2" eb="4">
      <t>シヨウ</t>
    </rPh>
    <rPh sb="4" eb="5">
      <t>ラン</t>
    </rPh>
    <phoneticPr fontId="6"/>
  </si>
  <si>
    <t>申請者</t>
    <rPh sb="0" eb="3">
      <t>シンセイシャ</t>
    </rPh>
    <phoneticPr fontId="6"/>
  </si>
  <si>
    <t>地区</t>
    <rPh sb="0" eb="2">
      <t>チク</t>
    </rPh>
    <phoneticPr fontId="6"/>
  </si>
  <si>
    <t>受付日</t>
    <rPh sb="0" eb="2">
      <t>ウケツケ</t>
    </rPh>
    <rPh sb="2" eb="3">
      <t>ヒ</t>
    </rPh>
    <phoneticPr fontId="6"/>
  </si>
  <si>
    <t>事前確認日</t>
    <rPh sb="0" eb="2">
      <t>ジゼン</t>
    </rPh>
    <rPh sb="2" eb="4">
      <t>カクニン</t>
    </rPh>
    <rPh sb="4" eb="5">
      <t>ヒ</t>
    </rPh>
    <phoneticPr fontId="6"/>
  </si>
  <si>
    <t>中間検査予定日</t>
    <rPh sb="0" eb="2">
      <t>チュウカン</t>
    </rPh>
    <rPh sb="2" eb="4">
      <t>ケンサ</t>
    </rPh>
    <rPh sb="4" eb="7">
      <t>ヨテイビ</t>
    </rPh>
    <phoneticPr fontId="6"/>
  </si>
  <si>
    <t>三豊市浄化槽設置整備事業補助金　申請書類入力シート</t>
    <rPh sb="0" eb="3">
      <t>ミトヨシ</t>
    </rPh>
    <rPh sb="3" eb="15">
      <t>ジョウカソウセッチセイビジギョウホジョキン</t>
    </rPh>
    <rPh sb="16" eb="18">
      <t>シンセイ</t>
    </rPh>
    <rPh sb="18" eb="20">
      <t>ショルイ</t>
    </rPh>
    <rPh sb="20" eb="22">
      <t>ニュウリョク</t>
    </rPh>
    <phoneticPr fontId="3"/>
  </si>
  <si>
    <t>工事代金支払い方法（契約書用）</t>
    <rPh sb="0" eb="2">
      <t>コウジ</t>
    </rPh>
    <rPh sb="2" eb="4">
      <t>ダイキン</t>
    </rPh>
    <rPh sb="4" eb="6">
      <t>シハラ</t>
    </rPh>
    <rPh sb="7" eb="9">
      <t>ホウホウ</t>
    </rPh>
    <rPh sb="10" eb="13">
      <t>ケイヤクショ</t>
    </rPh>
    <rPh sb="13" eb="14">
      <t>ヨウ</t>
    </rPh>
    <phoneticPr fontId="3"/>
  </si>
  <si>
    <t>区分</t>
    <rPh sb="0" eb="2">
      <t>クブン</t>
    </rPh>
    <phoneticPr fontId="39"/>
  </si>
  <si>
    <t>チェック</t>
    <phoneticPr fontId="39"/>
  </si>
  <si>
    <t>設置理由</t>
    <rPh sb="0" eb="2">
      <t>セッチ</t>
    </rPh>
    <rPh sb="2" eb="4">
      <t>リユウ</t>
    </rPh>
    <phoneticPr fontId="39"/>
  </si>
  <si>
    <t>集合住宅等からの転居による新築</t>
    <rPh sb="0" eb="2">
      <t>シュウゴウ</t>
    </rPh>
    <rPh sb="2" eb="4">
      <t>ジュウタク</t>
    </rPh>
    <rPh sb="4" eb="5">
      <t>トウ</t>
    </rPh>
    <rPh sb="8" eb="10">
      <t>テンキョ</t>
    </rPh>
    <rPh sb="13" eb="15">
      <t>シンチク</t>
    </rPh>
    <phoneticPr fontId="5"/>
  </si>
  <si>
    <t>単独処理浄化槽・汲取りトイレのある戸建て住宅からの転居による新築</t>
    <rPh sb="0" eb="2">
      <t>タンドク</t>
    </rPh>
    <rPh sb="2" eb="4">
      <t>ショリ</t>
    </rPh>
    <rPh sb="4" eb="7">
      <t>ジョウカソウ</t>
    </rPh>
    <rPh sb="8" eb="9">
      <t>ク</t>
    </rPh>
    <rPh sb="9" eb="10">
      <t>ト</t>
    </rPh>
    <rPh sb="17" eb="19">
      <t>コダ</t>
    </rPh>
    <rPh sb="20" eb="22">
      <t>ジュウタク</t>
    </rPh>
    <rPh sb="25" eb="27">
      <t>テンキョ</t>
    </rPh>
    <rPh sb="30" eb="32">
      <t>シンチク</t>
    </rPh>
    <phoneticPr fontId="39"/>
  </si>
  <si>
    <t>単独処理浄化槽・汲取りトイレのある戸建て住宅からの建替による新築</t>
    <rPh sb="0" eb="2">
      <t>タンドク</t>
    </rPh>
    <rPh sb="2" eb="4">
      <t>ショリ</t>
    </rPh>
    <rPh sb="4" eb="7">
      <t>ジョウカソウ</t>
    </rPh>
    <rPh sb="8" eb="9">
      <t>ク</t>
    </rPh>
    <rPh sb="9" eb="10">
      <t>ト</t>
    </rPh>
    <rPh sb="17" eb="19">
      <t>コダ</t>
    </rPh>
    <rPh sb="20" eb="22">
      <t>ジュウタク</t>
    </rPh>
    <rPh sb="25" eb="27">
      <t>タテカ</t>
    </rPh>
    <rPh sb="30" eb="32">
      <t>シンチク</t>
    </rPh>
    <phoneticPr fontId="39"/>
  </si>
  <si>
    <t>親子で同居していて、子が独立することによる新築</t>
    <rPh sb="0" eb="2">
      <t>オヤコ</t>
    </rPh>
    <rPh sb="3" eb="5">
      <t>ドウキョ</t>
    </rPh>
    <rPh sb="10" eb="11">
      <t>コ</t>
    </rPh>
    <rPh sb="12" eb="14">
      <t>ドクリツ</t>
    </rPh>
    <rPh sb="21" eb="23">
      <t>シンチク</t>
    </rPh>
    <phoneticPr fontId="5"/>
  </si>
  <si>
    <t>転換</t>
    <rPh sb="0" eb="2">
      <t>テンカン</t>
    </rPh>
    <phoneticPr fontId="39"/>
  </si>
  <si>
    <t>旧宅の間取りを変えず、子・孫世代が同居するための増改築</t>
    <phoneticPr fontId="39"/>
  </si>
  <si>
    <t>※新築の場合は、上からチェックし、該当するもの1つに✔印をしてください。（上段優先）</t>
    <rPh sb="1" eb="3">
      <t>シンチク</t>
    </rPh>
    <rPh sb="4" eb="6">
      <t>バアイ</t>
    </rPh>
    <rPh sb="8" eb="9">
      <t>ウエ</t>
    </rPh>
    <rPh sb="17" eb="19">
      <t>ガイトウ</t>
    </rPh>
    <rPh sb="27" eb="28">
      <t>イン</t>
    </rPh>
    <rPh sb="37" eb="39">
      <t>ジョウダン</t>
    </rPh>
    <rPh sb="39" eb="41">
      <t>ユウセン</t>
    </rPh>
    <phoneticPr fontId="39"/>
  </si>
  <si>
    <t>※　「集合住宅等」には、賃貸の戸建て住宅を含みます。</t>
    <rPh sb="3" eb="7">
      <t>シュウゴウジュウタク</t>
    </rPh>
    <rPh sb="7" eb="8">
      <t>トウ</t>
    </rPh>
    <rPh sb="12" eb="14">
      <t>チンタイ</t>
    </rPh>
    <rPh sb="15" eb="17">
      <t>コダ</t>
    </rPh>
    <rPh sb="18" eb="20">
      <t>ジュウタク</t>
    </rPh>
    <rPh sb="21" eb="22">
      <t>フク</t>
    </rPh>
    <phoneticPr fontId="39"/>
  </si>
  <si>
    <t>　　</t>
    <phoneticPr fontId="39"/>
  </si>
  <si>
    <t>補助対象者確認チェックリスト</t>
    <rPh sb="0" eb="2">
      <t>ホジョ</t>
    </rPh>
    <rPh sb="2" eb="4">
      <t>タイショウ</t>
    </rPh>
    <rPh sb="4" eb="5">
      <t>シャ</t>
    </rPh>
    <rPh sb="5" eb="7">
      <t>カクニン</t>
    </rPh>
    <phoneticPr fontId="6"/>
  </si>
  <si>
    <t>該当する設置理由のチェック欄に✔印をつけてください。</t>
    <phoneticPr fontId="3"/>
  </si>
  <si>
    <t>増改築無し</t>
    <rPh sb="0" eb="3">
      <t>ゾウカイチク</t>
    </rPh>
    <rPh sb="3" eb="4">
      <t>ナ</t>
    </rPh>
    <phoneticPr fontId="39"/>
  </si>
  <si>
    <t>家の構造を変えない軽微な改築（水回りのリフォーム等）</t>
    <rPh sb="0" eb="1">
      <t>イエ</t>
    </rPh>
    <rPh sb="2" eb="4">
      <t>コウゾウ</t>
    </rPh>
    <rPh sb="5" eb="6">
      <t>カ</t>
    </rPh>
    <rPh sb="9" eb="11">
      <t>ケイビ</t>
    </rPh>
    <rPh sb="12" eb="14">
      <t>カイチク</t>
    </rPh>
    <rPh sb="15" eb="16">
      <t>ミズ</t>
    </rPh>
    <rPh sb="16" eb="17">
      <t>マワ</t>
    </rPh>
    <rPh sb="24" eb="25">
      <t>ナド</t>
    </rPh>
    <phoneticPr fontId="39"/>
  </si>
  <si>
    <t>他の市町村から三豊市への転入による新築</t>
    <rPh sb="0" eb="1">
      <t>タ</t>
    </rPh>
    <rPh sb="2" eb="5">
      <t>シチョウソン</t>
    </rPh>
    <rPh sb="7" eb="9">
      <t>ミトヨ</t>
    </rPh>
    <rPh sb="9" eb="10">
      <t>シ</t>
    </rPh>
    <rPh sb="12" eb="14">
      <t>テンニュウ</t>
    </rPh>
    <rPh sb="17" eb="19">
      <t>シンチク</t>
    </rPh>
    <phoneticPr fontId="5"/>
  </si>
  <si>
    <t>新設</t>
    <rPh sb="0" eb="2">
      <t>シンセツ</t>
    </rPh>
    <phoneticPr fontId="39"/>
  </si>
  <si>
    <t>単独処理浄化槽からの転換</t>
    <rPh sb="0" eb="2">
      <t>タンドク</t>
    </rPh>
    <rPh sb="2" eb="4">
      <t>ショリ</t>
    </rPh>
    <rPh sb="4" eb="7">
      <t>ジョウカソウ</t>
    </rPh>
    <rPh sb="10" eb="12">
      <t>テンカン</t>
    </rPh>
    <phoneticPr fontId="3"/>
  </si>
  <si>
    <t>汲取りトイレからの転換</t>
    <rPh sb="0" eb="2">
      <t>クミト</t>
    </rPh>
    <rPh sb="9" eb="11">
      <t>テンカン</t>
    </rPh>
    <phoneticPr fontId="3"/>
  </si>
  <si>
    <t>設置理由</t>
    <rPh sb="0" eb="2">
      <t>セッチ</t>
    </rPh>
    <rPh sb="2" eb="4">
      <t>リユウ</t>
    </rPh>
    <phoneticPr fontId="3"/>
  </si>
  <si>
    <t>転換理由</t>
    <rPh sb="0" eb="2">
      <t>テンカン</t>
    </rPh>
    <rPh sb="2" eb="4">
      <t>リユウ</t>
    </rPh>
    <phoneticPr fontId="3"/>
  </si>
  <si>
    <t>見積書入力</t>
    <rPh sb="0" eb="3">
      <t>ミツモリショ</t>
    </rPh>
    <rPh sb="3" eb="5">
      <t>ニュウリョク</t>
    </rPh>
    <phoneticPr fontId="3"/>
  </si>
  <si>
    <t>工事業者電話番号</t>
    <rPh sb="0" eb="2">
      <t>コウジ</t>
    </rPh>
    <rPh sb="2" eb="4">
      <t>ギョウシャ</t>
    </rPh>
    <rPh sb="4" eb="6">
      <t>デンワ</t>
    </rPh>
    <rPh sb="6" eb="8">
      <t>バンゴウ</t>
    </rPh>
    <phoneticPr fontId="3"/>
  </si>
  <si>
    <t>補助対象者確認チェックリスト</t>
    <rPh sb="0" eb="2">
      <t>ホジョ</t>
    </rPh>
    <rPh sb="2" eb="4">
      <t>タイショウ</t>
    </rPh>
    <rPh sb="4" eb="5">
      <t>シャ</t>
    </rPh>
    <rPh sb="5" eb="7">
      <t>カクニン</t>
    </rPh>
    <phoneticPr fontId="3"/>
  </si>
  <si>
    <t>提　出　写　真</t>
    <rPh sb="0" eb="1">
      <t>ツツミ</t>
    </rPh>
    <rPh sb="2" eb="3">
      <t>デ</t>
    </rPh>
    <rPh sb="4" eb="5">
      <t>シャ</t>
    </rPh>
    <rPh sb="6" eb="7">
      <t>マコト</t>
    </rPh>
    <phoneticPr fontId="6"/>
  </si>
  <si>
    <t>○設置工事写真</t>
    <rPh sb="1" eb="3">
      <t>セッチ</t>
    </rPh>
    <rPh sb="3" eb="5">
      <t>コウジ</t>
    </rPh>
    <rPh sb="5" eb="7">
      <t>シャシン</t>
    </rPh>
    <phoneticPr fontId="6"/>
  </si>
  <si>
    <t>指定工事写真</t>
    <rPh sb="0" eb="2">
      <t>シテイ</t>
    </rPh>
    <rPh sb="2" eb="4">
      <t>コウジ</t>
    </rPh>
    <rPh sb="4" eb="6">
      <t>シャシン</t>
    </rPh>
    <phoneticPr fontId="6"/>
  </si>
  <si>
    <t>浄化槽設備士が実地に監督（工事）していることを証する写真（浄化槽設備士）</t>
    <rPh sb="0" eb="3">
      <t>ジョウカソウ</t>
    </rPh>
    <rPh sb="3" eb="5">
      <t>セツビ</t>
    </rPh>
    <rPh sb="5" eb="6">
      <t>シ</t>
    </rPh>
    <rPh sb="7" eb="9">
      <t>ジッチ</t>
    </rPh>
    <rPh sb="10" eb="12">
      <t>カントク</t>
    </rPh>
    <rPh sb="13" eb="15">
      <t>コウジ</t>
    </rPh>
    <rPh sb="23" eb="24">
      <t>ショウ</t>
    </rPh>
    <rPh sb="26" eb="28">
      <t>シャシン</t>
    </rPh>
    <rPh sb="29" eb="32">
      <t>ジョウカソウ</t>
    </rPh>
    <rPh sb="32" eb="34">
      <t>セツビ</t>
    </rPh>
    <rPh sb="34" eb="35">
      <t>シ</t>
    </rPh>
    <phoneticPr fontId="6"/>
  </si>
  <si>
    <t>栗石又は砕石地業状況の写真</t>
    <rPh sb="0" eb="1">
      <t>クリ</t>
    </rPh>
    <rPh sb="1" eb="2">
      <t>イシ</t>
    </rPh>
    <rPh sb="2" eb="3">
      <t>マタ</t>
    </rPh>
    <rPh sb="4" eb="6">
      <t>サイセキ</t>
    </rPh>
    <rPh sb="6" eb="7">
      <t>チ</t>
    </rPh>
    <rPh sb="7" eb="8">
      <t>ギョウ</t>
    </rPh>
    <rPh sb="8" eb="10">
      <t>ジョウキョウ</t>
    </rPh>
    <rPh sb="11" eb="13">
      <t>シャシン</t>
    </rPh>
    <phoneticPr fontId="6"/>
  </si>
  <si>
    <t>型枠及び配筋状況の写真</t>
    <rPh sb="0" eb="2">
      <t>カタワク</t>
    </rPh>
    <rPh sb="2" eb="3">
      <t>オヨ</t>
    </rPh>
    <rPh sb="4" eb="6">
      <t>ハイキン</t>
    </rPh>
    <rPh sb="6" eb="8">
      <t>ジョウキョウ</t>
    </rPh>
    <rPh sb="9" eb="11">
      <t>シャシン</t>
    </rPh>
    <phoneticPr fontId="6"/>
  </si>
  <si>
    <t>底版コンクリート打設状況の写真（浄化槽設備士）</t>
    <rPh sb="0" eb="1">
      <t>ソコ</t>
    </rPh>
    <rPh sb="1" eb="2">
      <t>バン</t>
    </rPh>
    <rPh sb="8" eb="10">
      <t>ダセツ</t>
    </rPh>
    <rPh sb="10" eb="12">
      <t>ジョウキョウ</t>
    </rPh>
    <rPh sb="13" eb="15">
      <t>シャシン</t>
    </rPh>
    <rPh sb="16" eb="19">
      <t>ジョウカソウ</t>
    </rPh>
    <rPh sb="19" eb="21">
      <t>セツビ</t>
    </rPh>
    <rPh sb="21" eb="22">
      <t>シ</t>
    </rPh>
    <phoneticPr fontId="6"/>
  </si>
  <si>
    <t>浄化槽本体の搬入状況の写真</t>
    <rPh sb="0" eb="3">
      <t>ジョウカソウ</t>
    </rPh>
    <rPh sb="3" eb="5">
      <t>ホンタイ</t>
    </rPh>
    <rPh sb="6" eb="8">
      <t>ハンニュウ</t>
    </rPh>
    <rPh sb="8" eb="10">
      <t>ジョウキョウ</t>
    </rPh>
    <rPh sb="11" eb="13">
      <t>シャシン</t>
    </rPh>
    <phoneticPr fontId="6"/>
  </si>
  <si>
    <t>浄化槽据え付け水平確認状況の写真</t>
    <rPh sb="0" eb="3">
      <t>ジョウカソウ</t>
    </rPh>
    <rPh sb="3" eb="4">
      <t>ス</t>
    </rPh>
    <rPh sb="5" eb="6">
      <t>ツ</t>
    </rPh>
    <rPh sb="7" eb="9">
      <t>スイヘイ</t>
    </rPh>
    <rPh sb="9" eb="11">
      <t>カクニン</t>
    </rPh>
    <rPh sb="11" eb="13">
      <t>ジョウキョウ</t>
    </rPh>
    <rPh sb="14" eb="16">
      <t>シャシン</t>
    </rPh>
    <phoneticPr fontId="6"/>
  </si>
  <si>
    <t>埋戻し状況の写真（浄化槽設備士）</t>
    <rPh sb="0" eb="2">
      <t>ウメモド</t>
    </rPh>
    <rPh sb="3" eb="5">
      <t>ジョウキョウ</t>
    </rPh>
    <rPh sb="6" eb="8">
      <t>シャシン</t>
    </rPh>
    <rPh sb="9" eb="12">
      <t>ジョウカソウ</t>
    </rPh>
    <rPh sb="12" eb="14">
      <t>セツビ</t>
    </rPh>
    <rPh sb="14" eb="15">
      <t>シ</t>
    </rPh>
    <phoneticPr fontId="6"/>
  </si>
  <si>
    <t>上部スラブコンクリートの型枠（配筋）状況の写真</t>
    <rPh sb="0" eb="2">
      <t>ジョウブ</t>
    </rPh>
    <rPh sb="12" eb="14">
      <t>カタワク</t>
    </rPh>
    <rPh sb="15" eb="17">
      <t>ハイキン</t>
    </rPh>
    <rPh sb="18" eb="20">
      <t>ジョウキョウ</t>
    </rPh>
    <rPh sb="21" eb="23">
      <t>シャシン</t>
    </rPh>
    <phoneticPr fontId="6"/>
  </si>
  <si>
    <t>嵩上げ状況の写真</t>
    <rPh sb="0" eb="2">
      <t>カサア</t>
    </rPh>
    <rPh sb="3" eb="5">
      <t>ジョウキョウ</t>
    </rPh>
    <rPh sb="6" eb="8">
      <t>シャシン</t>
    </rPh>
    <phoneticPr fontId="6"/>
  </si>
  <si>
    <t>上部スラブコンクリート打設状況の写真（浄化槽設備士）</t>
    <rPh sb="0" eb="2">
      <t>ジョウブ</t>
    </rPh>
    <rPh sb="11" eb="12">
      <t>ウ</t>
    </rPh>
    <rPh sb="12" eb="13">
      <t>セツ</t>
    </rPh>
    <rPh sb="13" eb="15">
      <t>ジョウキョウ</t>
    </rPh>
    <rPh sb="16" eb="18">
      <t>シャシン</t>
    </rPh>
    <rPh sb="19" eb="22">
      <t>ジョウカソウ</t>
    </rPh>
    <rPh sb="22" eb="24">
      <t>セツビ</t>
    </rPh>
    <rPh sb="24" eb="25">
      <t>シ</t>
    </rPh>
    <phoneticPr fontId="6"/>
  </si>
  <si>
    <t>外部配管設置状況の写真</t>
    <rPh sb="0" eb="2">
      <t>ガイブ</t>
    </rPh>
    <rPh sb="2" eb="4">
      <t>ハイカン</t>
    </rPh>
    <rPh sb="4" eb="6">
      <t>セッチ</t>
    </rPh>
    <rPh sb="6" eb="8">
      <t>ジョウキョウ</t>
    </rPh>
    <rPh sb="9" eb="11">
      <t>シャシン</t>
    </rPh>
    <phoneticPr fontId="6"/>
  </si>
  <si>
    <t>ブロワー設置状況の写真</t>
    <rPh sb="4" eb="6">
      <t>セッチ</t>
    </rPh>
    <rPh sb="6" eb="8">
      <t>ジョウキョウ</t>
    </rPh>
    <rPh sb="9" eb="11">
      <t>シャシン</t>
    </rPh>
    <phoneticPr fontId="6"/>
  </si>
  <si>
    <t>竣工（浄化槽設備士）　３枚</t>
    <rPh sb="0" eb="2">
      <t>シュンコウ</t>
    </rPh>
    <rPh sb="3" eb="6">
      <t>ジョウカソウ</t>
    </rPh>
    <rPh sb="6" eb="8">
      <t>セツビ</t>
    </rPh>
    <rPh sb="8" eb="9">
      <t>シ</t>
    </rPh>
    <rPh sb="12" eb="13">
      <t>マイ</t>
    </rPh>
    <phoneticPr fontId="6"/>
  </si>
  <si>
    <t>※地下浸透防止用設備を設置する場合には、設備設置状況及び工事工程写真を追加してください。</t>
    <rPh sb="1" eb="3">
      <t>チカ</t>
    </rPh>
    <rPh sb="3" eb="5">
      <t>シントウ</t>
    </rPh>
    <rPh sb="5" eb="8">
      <t>ボウシヨウ</t>
    </rPh>
    <rPh sb="8" eb="10">
      <t>セツビ</t>
    </rPh>
    <rPh sb="11" eb="13">
      <t>セッチ</t>
    </rPh>
    <rPh sb="15" eb="17">
      <t>バアイ</t>
    </rPh>
    <rPh sb="20" eb="22">
      <t>セツビ</t>
    </rPh>
    <rPh sb="22" eb="24">
      <t>セッチ</t>
    </rPh>
    <rPh sb="24" eb="26">
      <t>ジョウキョウ</t>
    </rPh>
    <rPh sb="26" eb="27">
      <t>オヨ</t>
    </rPh>
    <rPh sb="28" eb="30">
      <t>コウジ</t>
    </rPh>
    <rPh sb="30" eb="32">
      <t>コウテイ</t>
    </rPh>
    <rPh sb="32" eb="34">
      <t>シャシン</t>
    </rPh>
    <rPh sb="35" eb="37">
      <t>ツイカ</t>
    </rPh>
    <phoneticPr fontId="6"/>
  </si>
  <si>
    <t>○撤去工事写真</t>
    <rPh sb="1" eb="3">
      <t>テッキョ</t>
    </rPh>
    <rPh sb="3" eb="5">
      <t>コウジ</t>
    </rPh>
    <rPh sb="5" eb="7">
      <t>シャシン</t>
    </rPh>
    <phoneticPr fontId="6"/>
  </si>
  <si>
    <t>着工前</t>
    <rPh sb="0" eb="2">
      <t>チャッコウ</t>
    </rPh>
    <rPh sb="2" eb="3">
      <t>マエ</t>
    </rPh>
    <phoneticPr fontId="6"/>
  </si>
  <si>
    <t>汲み取り作業の写真</t>
    <rPh sb="0" eb="1">
      <t>ク</t>
    </rPh>
    <rPh sb="2" eb="3">
      <t>ト</t>
    </rPh>
    <rPh sb="4" eb="6">
      <t>サギョウ</t>
    </rPh>
    <rPh sb="7" eb="9">
      <t>シャシン</t>
    </rPh>
    <phoneticPr fontId="6"/>
  </si>
  <si>
    <t>撤去作業状況の写真</t>
    <rPh sb="0" eb="2">
      <t>テッキョ</t>
    </rPh>
    <rPh sb="2" eb="4">
      <t>サギョウ</t>
    </rPh>
    <rPh sb="4" eb="6">
      <t>ジョウキョウ</t>
    </rPh>
    <rPh sb="7" eb="9">
      <t>シャシン</t>
    </rPh>
    <phoneticPr fontId="6"/>
  </si>
  <si>
    <t>単独槽・汲み取り式トイレ本体の写真</t>
    <rPh sb="0" eb="2">
      <t>タンドク</t>
    </rPh>
    <rPh sb="2" eb="3">
      <t>ソウ</t>
    </rPh>
    <rPh sb="4" eb="5">
      <t>ク</t>
    </rPh>
    <rPh sb="6" eb="7">
      <t>ト</t>
    </rPh>
    <rPh sb="8" eb="9">
      <t>シキ</t>
    </rPh>
    <rPh sb="12" eb="14">
      <t>ホンタイ</t>
    </rPh>
    <rPh sb="15" eb="17">
      <t>シャシン</t>
    </rPh>
    <phoneticPr fontId="6"/>
  </si>
  <si>
    <t>単独槽・汲み取り式トイレ本体搬出状況の写真</t>
    <rPh sb="0" eb="2">
      <t>タンドク</t>
    </rPh>
    <rPh sb="2" eb="3">
      <t>ソウ</t>
    </rPh>
    <rPh sb="4" eb="5">
      <t>ク</t>
    </rPh>
    <rPh sb="6" eb="7">
      <t>ト</t>
    </rPh>
    <rPh sb="8" eb="9">
      <t>シキ</t>
    </rPh>
    <rPh sb="12" eb="14">
      <t>ホンタイ</t>
    </rPh>
    <rPh sb="14" eb="16">
      <t>ハンシュツ</t>
    </rPh>
    <rPh sb="16" eb="18">
      <t>ジョウキョウ</t>
    </rPh>
    <rPh sb="19" eb="21">
      <t>シャシン</t>
    </rPh>
    <phoneticPr fontId="6"/>
  </si>
  <si>
    <t>埋戻し状況の写真</t>
    <rPh sb="0" eb="2">
      <t>ウメモド</t>
    </rPh>
    <rPh sb="3" eb="5">
      <t>ジョウキョウ</t>
    </rPh>
    <rPh sb="6" eb="8">
      <t>シャシン</t>
    </rPh>
    <phoneticPr fontId="6"/>
  </si>
  <si>
    <t>竣工　２枚</t>
    <rPh sb="0" eb="2">
      <t>シュンコウ</t>
    </rPh>
    <rPh sb="4" eb="5">
      <t>マイ</t>
    </rPh>
    <phoneticPr fontId="6"/>
  </si>
  <si>
    <t>○埋め殺し対象写真（撤去不可の理由書を提出している場合）</t>
    <rPh sb="1" eb="2">
      <t>ウ</t>
    </rPh>
    <rPh sb="3" eb="4">
      <t>コロ</t>
    </rPh>
    <rPh sb="5" eb="7">
      <t>タイショウ</t>
    </rPh>
    <rPh sb="7" eb="9">
      <t>シャシン</t>
    </rPh>
    <rPh sb="10" eb="12">
      <t>テッキョ</t>
    </rPh>
    <rPh sb="12" eb="14">
      <t>フカ</t>
    </rPh>
    <rPh sb="15" eb="18">
      <t>リユウショ</t>
    </rPh>
    <rPh sb="19" eb="21">
      <t>テイシュツ</t>
    </rPh>
    <rPh sb="25" eb="27">
      <t>バアイ</t>
    </rPh>
    <phoneticPr fontId="6"/>
  </si>
  <si>
    <t>単独槽・汲取り式トイレの写真（近景）</t>
    <rPh sb="0" eb="2">
      <t>タンドク</t>
    </rPh>
    <rPh sb="2" eb="3">
      <t>ソウ</t>
    </rPh>
    <rPh sb="4" eb="6">
      <t>クミト</t>
    </rPh>
    <rPh sb="7" eb="8">
      <t>シキ</t>
    </rPh>
    <rPh sb="12" eb="14">
      <t>シャシン</t>
    </rPh>
    <rPh sb="15" eb="17">
      <t>キンケイ</t>
    </rPh>
    <phoneticPr fontId="6"/>
  </si>
  <si>
    <t>単独槽・汲取り式トイレの写真（遠景）</t>
    <rPh sb="0" eb="2">
      <t>タンドク</t>
    </rPh>
    <rPh sb="2" eb="3">
      <t>ソウ</t>
    </rPh>
    <rPh sb="4" eb="6">
      <t>クミト</t>
    </rPh>
    <rPh sb="7" eb="8">
      <t>シキ</t>
    </rPh>
    <rPh sb="12" eb="14">
      <t>シャシン</t>
    </rPh>
    <rPh sb="15" eb="17">
      <t>エンケイ</t>
    </rPh>
    <phoneticPr fontId="6"/>
  </si>
  <si>
    <t>○配管工事写真</t>
    <rPh sb="1" eb="3">
      <t>ハイカン</t>
    </rPh>
    <rPh sb="3" eb="5">
      <t>コウジ</t>
    </rPh>
    <rPh sb="5" eb="7">
      <t>シャシン</t>
    </rPh>
    <phoneticPr fontId="6"/>
  </si>
  <si>
    <t>埋戻し前の新設配管全ての布設状況写真（放流側は2枚）</t>
    <phoneticPr fontId="3"/>
  </si>
  <si>
    <t>※起点→浄化槽→放流先までの写真が必要です。</t>
    <phoneticPr fontId="3"/>
  </si>
  <si>
    <t>竣工</t>
    <rPh sb="0" eb="2">
      <t>シュンコウ</t>
    </rPh>
    <phoneticPr fontId="6"/>
  </si>
  <si>
    <t>※配管経路が竣工図と一致できること。（インバートますの位置と配管図が照合できるように撮影してください。）</t>
    <phoneticPr fontId="3"/>
  </si>
  <si>
    <t>実績報告時の郵便番号</t>
    <rPh sb="0" eb="2">
      <t>ジッセキ</t>
    </rPh>
    <rPh sb="2" eb="4">
      <t>ホウコク</t>
    </rPh>
    <rPh sb="4" eb="5">
      <t>ジ</t>
    </rPh>
    <rPh sb="6" eb="10">
      <t>ユウビンバンゴウ</t>
    </rPh>
    <phoneticPr fontId="3"/>
  </si>
  <si>
    <t>浄化槽配置配管図</t>
    <rPh sb="0" eb="3">
      <t>ジョウカソウ</t>
    </rPh>
    <rPh sb="3" eb="5">
      <t>ハイチ</t>
    </rPh>
    <rPh sb="5" eb="7">
      <t>ハイカン</t>
    </rPh>
    <rPh sb="7" eb="8">
      <t>ズ</t>
    </rPh>
    <phoneticPr fontId="9"/>
  </si>
  <si>
    <t>氏   名</t>
    <rPh sb="0" eb="5">
      <t>シメイ</t>
    </rPh>
    <phoneticPr fontId="9"/>
  </si>
  <si>
    <t>家族人数</t>
    <rPh sb="0" eb="2">
      <t>カゾク</t>
    </rPh>
    <rPh sb="2" eb="4">
      <t>ニンズウ</t>
    </rPh>
    <phoneticPr fontId="9"/>
  </si>
  <si>
    <t xml:space="preserve">    人</t>
    <rPh sb="4" eb="5">
      <t>ニン</t>
    </rPh>
    <phoneticPr fontId="9"/>
  </si>
  <si>
    <t>延床面積</t>
    <rPh sb="0" eb="1">
      <t>ノ</t>
    </rPh>
    <rPh sb="1" eb="2">
      <t>ユカ</t>
    </rPh>
    <rPh sb="2" eb="4">
      <t>メンセキ</t>
    </rPh>
    <phoneticPr fontId="9"/>
  </si>
  <si>
    <t xml:space="preserve">    ㎡</t>
    <phoneticPr fontId="9"/>
  </si>
  <si>
    <t>記載上の注意事項</t>
    <rPh sb="0" eb="2">
      <t>キサイ</t>
    </rPh>
    <rPh sb="2" eb="3">
      <t>ジョウ</t>
    </rPh>
    <rPh sb="4" eb="6">
      <t>チュウイ</t>
    </rPh>
    <rPh sb="6" eb="8">
      <t>ジコウ</t>
    </rPh>
    <phoneticPr fontId="9"/>
  </si>
  <si>
    <t xml:space="preserve">  1.便所､台所､風呂場､洗面所等生活排水排出場所を明示する。</t>
    <rPh sb="4" eb="6">
      <t>ベンジョ</t>
    </rPh>
    <rPh sb="7" eb="9">
      <t>ダイドコロ</t>
    </rPh>
    <rPh sb="10" eb="12">
      <t>フロ</t>
    </rPh>
    <rPh sb="12" eb="13">
      <t>バ</t>
    </rPh>
    <rPh sb="14" eb="17">
      <t>センメンジョ</t>
    </rPh>
    <rPh sb="17" eb="18">
      <t>トウ</t>
    </rPh>
    <rPh sb="18" eb="20">
      <t>セイカツハイスイ</t>
    </rPh>
    <rPh sb="20" eb="22">
      <t>ハイスイ</t>
    </rPh>
    <rPh sb="22" eb="24">
      <t>ハイシュツ</t>
    </rPh>
    <rPh sb="24" eb="26">
      <t>バショ</t>
    </rPh>
    <rPh sb="27" eb="29">
      <t>メイジ</t>
    </rPh>
    <phoneticPr fontId="9"/>
  </si>
  <si>
    <t xml:space="preserve">  2.升の位置及び種類を明示する。</t>
    <rPh sb="4" eb="5">
      <t>マス</t>
    </rPh>
    <rPh sb="6" eb="8">
      <t>イチ</t>
    </rPh>
    <rPh sb="8" eb="9">
      <t>オヨ</t>
    </rPh>
    <rPh sb="10" eb="12">
      <t>シュルイ</t>
    </rPh>
    <rPh sb="13" eb="15">
      <t>メイジ</t>
    </rPh>
    <phoneticPr fontId="9"/>
  </si>
  <si>
    <t xml:space="preserve">  3.建物と宅地境界の幅を記入する。</t>
    <rPh sb="4" eb="6">
      <t>タテモノ</t>
    </rPh>
    <rPh sb="7" eb="9">
      <t>タクチ</t>
    </rPh>
    <rPh sb="9" eb="11">
      <t>キョウカイ</t>
    </rPh>
    <rPh sb="12" eb="13">
      <t>ハバ</t>
    </rPh>
    <rPh sb="14" eb="16">
      <t>キニュウ</t>
    </rPh>
    <phoneticPr fontId="9"/>
  </si>
  <si>
    <t>←交付申請・実績報告は見積書の金額が反映されます。</t>
    <rPh sb="1" eb="3">
      <t>コウフ</t>
    </rPh>
    <rPh sb="3" eb="5">
      <t>シンセイ</t>
    </rPh>
    <rPh sb="6" eb="8">
      <t>ジッセキ</t>
    </rPh>
    <rPh sb="8" eb="10">
      <t>ホウコク</t>
    </rPh>
    <rPh sb="11" eb="14">
      <t>ミツモリショ</t>
    </rPh>
    <rPh sb="15" eb="17">
      <t>キンガク</t>
    </rPh>
    <rPh sb="18" eb="20">
      <t>ハンエイ</t>
    </rPh>
    <phoneticPr fontId="3"/>
  </si>
  <si>
    <t/>
  </si>
  <si>
    <r>
      <t>配置配管図（Ａ４サイズ）</t>
    </r>
    <r>
      <rPr>
        <sz val="11"/>
        <color rgb="FFFF0000"/>
        <rFont val="HGS教科書体"/>
        <family val="1"/>
        <charset val="128"/>
      </rPr>
      <t>※配管費補助を申請する場合は現況と完成予定の両図面</t>
    </r>
    <rPh sb="0" eb="2">
      <t>ハイチ</t>
    </rPh>
    <rPh sb="13" eb="15">
      <t>ハイカン</t>
    </rPh>
    <rPh sb="15" eb="16">
      <t>ヒ</t>
    </rPh>
    <rPh sb="16" eb="18">
      <t>ホジョ</t>
    </rPh>
    <rPh sb="19" eb="21">
      <t>シンセイ</t>
    </rPh>
    <rPh sb="23" eb="25">
      <t>バアイ</t>
    </rPh>
    <rPh sb="26" eb="28">
      <t>ゲンキョウ</t>
    </rPh>
    <rPh sb="29" eb="31">
      <t>カンセイ</t>
    </rPh>
    <rPh sb="31" eb="33">
      <t>ヨテイ</t>
    </rPh>
    <rPh sb="34" eb="35">
      <t>リョウ</t>
    </rPh>
    <rPh sb="35" eb="37">
      <t>ズメン</t>
    </rPh>
    <phoneticPr fontId="6"/>
  </si>
  <si>
    <t>　　　自ら保守点検を行う専門的な技術をもっていない場合は、香川県知事の登録を受けた</t>
    <rPh sb="3" eb="4">
      <t>ミズカ</t>
    </rPh>
    <rPh sb="5" eb="9">
      <t>ホシュテンケン</t>
    </rPh>
    <rPh sb="10" eb="11">
      <t>オコナ</t>
    </rPh>
    <rPh sb="12" eb="14">
      <t>センモン</t>
    </rPh>
    <rPh sb="14" eb="15">
      <t>テキ</t>
    </rPh>
    <rPh sb="16" eb="18">
      <t>ギジュツ</t>
    </rPh>
    <rPh sb="25" eb="27">
      <t>バアイ</t>
    </rPh>
    <rPh sb="29" eb="31">
      <t>カガワ</t>
    </rPh>
    <rPh sb="31" eb="34">
      <t>ケンチジ</t>
    </rPh>
    <rPh sb="35" eb="37">
      <t>トウロク</t>
    </rPh>
    <rPh sb="38" eb="39">
      <t>ウ</t>
    </rPh>
    <phoneticPr fontId="3"/>
  </si>
  <si>
    <t>　　　浄化槽保守点検業者に保守点検を委託します。</t>
    <rPh sb="3" eb="6">
      <t>ジョウカソウ</t>
    </rPh>
    <rPh sb="6" eb="12">
      <t>ホシュテンケンギョウシャ</t>
    </rPh>
    <rPh sb="13" eb="17">
      <t>ホシュテンケン</t>
    </rPh>
    <rPh sb="18" eb="20">
      <t>イタク</t>
    </rPh>
    <phoneticPr fontId="3"/>
  </si>
  <si>
    <t>　　　三豊市長の許可を受けた業者に清掃を委託します。</t>
    <rPh sb="3" eb="6">
      <t>ミトヨシ</t>
    </rPh>
    <rPh sb="6" eb="7">
      <t>チョウ</t>
    </rPh>
    <rPh sb="8" eb="10">
      <t>キョカ</t>
    </rPh>
    <rPh sb="11" eb="12">
      <t>ウ</t>
    </rPh>
    <rPh sb="14" eb="16">
      <t>ギョウシャ</t>
    </rPh>
    <rPh sb="17" eb="19">
      <t>セイソウ</t>
    </rPh>
    <rPh sb="20" eb="22">
      <t>イタク</t>
    </rPh>
    <phoneticPr fontId="6"/>
  </si>
  <si>
    <t>　　　　　　　　　　　　　　　　　　　　　　　　　　　　　年　　月　　日　　　</t>
    <phoneticPr fontId="3"/>
  </si>
  <si>
    <t>　　</t>
    <phoneticPr fontId="3"/>
  </si>
  <si>
    <t>(本人の直筆とする)</t>
    <phoneticPr fontId="3"/>
  </si>
  <si>
    <t>2　浄化槽法10条に規定する浄化槽の清掃</t>
    <phoneticPr fontId="3"/>
  </si>
  <si>
    <t>返還を命じられた場合は、返還することを誓約します。</t>
    <phoneticPr fontId="3"/>
  </si>
  <si>
    <t>を適正に実施するとともに、三豊市浄化槽設置整備事業補助金交付要綱に違反し、補助金の</t>
    <rPh sb="1" eb="3">
      <t>テキセイ</t>
    </rPh>
    <rPh sb="4" eb="6">
      <t>ジッシ</t>
    </rPh>
    <rPh sb="13" eb="19">
      <t>ミトヨシジョウカソウ</t>
    </rPh>
    <rPh sb="19" eb="25">
      <t>セッチセイビジギョウ</t>
    </rPh>
    <rPh sb="25" eb="30">
      <t>ホジョキンコウフ</t>
    </rPh>
    <rPh sb="30" eb="32">
      <t>ヨウコウ</t>
    </rPh>
    <rPh sb="33" eb="35">
      <t>イハン</t>
    </rPh>
    <rPh sb="37" eb="40">
      <t>ホジョキン</t>
    </rPh>
    <phoneticPr fontId="3"/>
  </si>
  <si>
    <t>　私は、三豊市から補助金の交付を受けた浄化槽について、浄化槽法を遵守し、下記の事項</t>
    <phoneticPr fontId="3"/>
  </si>
  <si>
    <t>1　浄化槽法第10条に規定する浄化槽の保守点検</t>
    <rPh sb="6" eb="7">
      <t>ダイ</t>
    </rPh>
    <phoneticPr fontId="3"/>
  </si>
  <si>
    <t>様式第8号(第11条関係)</t>
    <rPh sb="0" eb="2">
      <t>ヨウシキ</t>
    </rPh>
    <phoneticPr fontId="3"/>
  </si>
  <si>
    <t>　また、三豊市が当該浄化槽に係る保守点検・清掃・法定検査の実施記録について、香川県</t>
    <phoneticPr fontId="3"/>
  </si>
  <si>
    <t>及び関係機関に確認することを承諾します。</t>
    <phoneticPr fontId="3"/>
  </si>
  <si>
    <t>3　浄化槽法第7条に規定する水質検査及び第11条に規定する定期検査</t>
    <phoneticPr fontId="3"/>
  </si>
  <si>
    <t>　　　指定検査機関の行う水質に関する検査を受検します。なお、検査の結果が「不適」と</t>
    <phoneticPr fontId="6"/>
  </si>
  <si>
    <t>　　　なった場合は、速やかに改善します。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</si>
</sst>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800]dddd\,\ mmmm\ dd\,\ yyyy"/>
    <numFmt numFmtId="177" formatCode="#,##0_);[Red]\(#,##0\)"/>
    <numFmt numFmtId="178" formatCode="[$-411]ggge&quot;年&quot;m&quot;月&quot;d&quot;日&quot;;@"/>
    <numFmt numFmtId="179" formatCode="[&lt;=999]000;[&lt;=9999]000\-00;000\-0000"/>
  </numFmts>
  <fonts count="49" x14ac:knownFonts="1">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10"/>
      <name val="ＭＳ 明朝"/>
      <family val="1"/>
      <charset val="128"/>
    </font>
    <font>
      <sz val="11"/>
      <name val="ＭＳ 明朝"/>
      <family val="1"/>
      <charset val="128"/>
    </font>
    <font>
      <sz val="6"/>
      <name val="ＭＳ Ｐゴシック"/>
      <family val="3"/>
      <charset val="128"/>
    </font>
    <font>
      <sz val="11"/>
      <color rgb="FFFF0000"/>
      <name val="游ゴシック"/>
      <family val="2"/>
      <scheme val="minor"/>
    </font>
    <font>
      <b/>
      <sz val="14"/>
      <name val="ＭＳ 明朝"/>
      <family val="1"/>
      <charset val="128"/>
    </font>
    <font>
      <sz val="6"/>
      <name val="ＭＳ Ｐ明朝"/>
      <family val="1"/>
      <charset val="128"/>
    </font>
    <font>
      <sz val="10.5"/>
      <name val="ＭＳ 明朝"/>
      <family val="1"/>
      <charset val="128"/>
    </font>
    <font>
      <sz val="9"/>
      <name val="ＭＳ 明朝"/>
      <family val="1"/>
      <charset val="128"/>
    </font>
    <font>
      <sz val="8"/>
      <name val="ＭＳ 明朝"/>
      <family val="1"/>
      <charset val="128"/>
    </font>
    <font>
      <b/>
      <sz val="16"/>
      <color rgb="FFFFFF00"/>
      <name val="游ゴシック"/>
      <family val="3"/>
      <charset val="128"/>
      <scheme val="minor"/>
    </font>
    <font>
      <sz val="16"/>
      <name val="ＭＳ 明朝"/>
      <family val="1"/>
      <charset val="128"/>
    </font>
    <font>
      <sz val="12"/>
      <name val="ＭＳ 明朝"/>
      <family val="1"/>
      <charset val="128"/>
    </font>
    <font>
      <u/>
      <sz val="10.5"/>
      <name val="ＭＳ 明朝"/>
      <family val="1"/>
      <charset val="128"/>
    </font>
    <font>
      <u val="double"/>
      <sz val="11"/>
      <name val="ＭＳ 明朝"/>
      <family val="1"/>
      <charset val="128"/>
    </font>
    <font>
      <u val="double"/>
      <sz val="10"/>
      <name val="ＭＳ 明朝"/>
      <family val="1"/>
      <charset val="128"/>
    </font>
    <font>
      <sz val="14"/>
      <color theme="1"/>
      <name val="ＭＳ 明朝"/>
      <family val="1"/>
      <charset val="128"/>
    </font>
    <font>
      <sz val="14"/>
      <color theme="1"/>
      <name val="游ゴシック"/>
      <family val="3"/>
      <charset val="128"/>
      <scheme val="minor"/>
    </font>
    <font>
      <sz val="12"/>
      <color theme="1"/>
      <name val="ＭＳ 明朝"/>
      <family val="1"/>
      <charset val="128"/>
    </font>
    <font>
      <b/>
      <sz val="12"/>
      <color theme="1"/>
      <name val="ＭＳ 明朝"/>
      <family val="1"/>
      <charset val="128"/>
    </font>
    <font>
      <sz val="18"/>
      <color theme="1"/>
      <name val="ＭＳ 明朝"/>
      <family val="1"/>
      <charset val="128"/>
    </font>
    <font>
      <sz val="10.5"/>
      <color theme="1"/>
      <name val="ＭＳ 明朝"/>
      <family val="1"/>
      <charset val="128"/>
    </font>
    <font>
      <sz val="11"/>
      <name val="ＭＳ Ｐゴシック"/>
      <family val="3"/>
      <charset val="128"/>
    </font>
    <font>
      <u/>
      <sz val="10.5"/>
      <color indexed="8"/>
      <name val="ＭＳ 明朝"/>
      <family val="1"/>
      <charset val="128"/>
    </font>
    <font>
      <sz val="10.5"/>
      <color indexed="8"/>
      <name val="ＭＳ 明朝"/>
      <family val="1"/>
      <charset val="128"/>
    </font>
    <font>
      <sz val="12"/>
      <name val="HGｺﾞｼｯｸE"/>
      <family val="3"/>
      <charset val="128"/>
    </font>
    <font>
      <b/>
      <sz val="18"/>
      <name val="HGS教科書体"/>
      <family val="1"/>
      <charset val="128"/>
    </font>
    <font>
      <sz val="12"/>
      <name val="HGS教科書体"/>
      <family val="1"/>
      <charset val="128"/>
    </font>
    <font>
      <sz val="11"/>
      <name val="HGS教科書体"/>
      <family val="1"/>
      <charset val="128"/>
    </font>
    <font>
      <sz val="12"/>
      <color theme="1"/>
      <name val="HGS教科書体"/>
      <family val="1"/>
      <charset val="128"/>
    </font>
    <font>
      <sz val="11"/>
      <color theme="1"/>
      <name val="HGS教科書体"/>
      <family val="1"/>
      <charset val="128"/>
    </font>
    <font>
      <sz val="10"/>
      <color theme="1"/>
      <name val="HGS教科書体"/>
      <family val="1"/>
      <charset val="128"/>
    </font>
    <font>
      <sz val="6"/>
      <color theme="1"/>
      <name val="HGS教科書体"/>
      <family val="1"/>
      <charset val="128"/>
    </font>
    <font>
      <b/>
      <sz val="12"/>
      <name val="HGS教科書体"/>
      <family val="1"/>
      <charset val="128"/>
    </font>
    <font>
      <b/>
      <sz val="18"/>
      <name val="Meiryo UI"/>
      <family val="3"/>
      <charset val="128"/>
    </font>
    <font>
      <sz val="10"/>
      <name val="Meiryo UI"/>
      <family val="3"/>
      <charset val="128"/>
    </font>
    <font>
      <sz val="6"/>
      <name val="ＭＳ 明朝"/>
      <family val="1"/>
      <charset val="128"/>
    </font>
    <font>
      <sz val="10"/>
      <color theme="1"/>
      <name val="Meiryo UI"/>
      <family val="3"/>
      <charset val="128"/>
    </font>
    <font>
      <sz val="8"/>
      <name val="Meiryo UI"/>
      <family val="3"/>
      <charset val="128"/>
    </font>
    <font>
      <sz val="11"/>
      <name val="Meiryo UI"/>
      <family val="3"/>
      <charset val="128"/>
    </font>
    <font>
      <sz val="16"/>
      <color theme="1"/>
      <name val="游ゴシック"/>
      <family val="2"/>
      <scheme val="minor"/>
    </font>
    <font>
      <sz val="16"/>
      <color theme="1"/>
      <name val="游ゴシック"/>
      <family val="3"/>
      <charset val="128"/>
      <scheme val="minor"/>
    </font>
    <font>
      <b/>
      <sz val="11"/>
      <color theme="1"/>
      <name val="游ゴシック"/>
      <family val="3"/>
      <charset val="128"/>
      <scheme val="minor"/>
    </font>
    <font>
      <sz val="14"/>
      <name val="ＭＳ 明朝"/>
      <family val="1"/>
      <charset val="128"/>
    </font>
    <font>
      <b/>
      <sz val="11"/>
      <name val="ＭＳ 明朝"/>
      <family val="1"/>
      <charset val="128"/>
    </font>
    <font>
      <sz val="11"/>
      <color rgb="FFFF0000"/>
      <name val="HGS教科書体"/>
      <family val="1"/>
      <charset val="128"/>
    </font>
  </fonts>
  <fills count="11">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indexed="43"/>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dashed">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medium">
        <color indexed="64"/>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diagonal/>
    </border>
    <border>
      <left style="medium">
        <color indexed="64"/>
      </left>
      <right style="medium">
        <color indexed="64"/>
      </right>
      <top style="dashed">
        <color indexed="64"/>
      </top>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diagonal/>
    </border>
    <border>
      <left style="thin">
        <color indexed="64"/>
      </left>
      <right style="medium">
        <color indexed="64"/>
      </right>
      <top style="thin">
        <color indexed="64"/>
      </top>
      <bottom/>
      <diagonal/>
    </border>
    <border>
      <left/>
      <right style="medium">
        <color indexed="64"/>
      </right>
      <top style="dashed">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25" fillId="0" borderId="0">
      <alignment vertical="center"/>
    </xf>
  </cellStyleXfs>
  <cellXfs count="702">
    <xf numFmtId="0" fontId="0" fillId="0" borderId="0" xfId="0"/>
    <xf numFmtId="0" fontId="5" fillId="0" borderId="0" xfId="0" applyFont="1" applyAlignment="1">
      <alignment vertical="center"/>
    </xf>
    <xf numFmtId="0" fontId="2" fillId="0" borderId="0" xfId="0" applyFont="1" applyAlignment="1">
      <alignment horizontal="justify" vertical="center"/>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right" vertical="center" wrapText="1"/>
    </xf>
    <xf numFmtId="0" fontId="2" fillId="0" borderId="1" xfId="0" applyFont="1" applyBorder="1" applyAlignment="1">
      <alignment horizontal="justify" vertical="center" wrapText="1"/>
    </xf>
    <xf numFmtId="0" fontId="2" fillId="0" borderId="3"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2" fillId="0" borderId="9" xfId="0" applyFont="1" applyBorder="1" applyAlignment="1">
      <alignment vertical="center" wrapText="1"/>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right" vertical="center"/>
    </xf>
    <xf numFmtId="0" fontId="2" fillId="0" borderId="5" xfId="0" applyFont="1" applyBorder="1" applyAlignment="1">
      <alignment vertical="center"/>
    </xf>
    <xf numFmtId="0" fontId="2" fillId="0" borderId="0" xfId="0" applyFont="1" applyAlignment="1">
      <alignment vertical="center" wrapText="1"/>
    </xf>
    <xf numFmtId="0" fontId="4"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wrapText="1"/>
    </xf>
    <xf numFmtId="0" fontId="0" fillId="2" borderId="1" xfId="0" applyFill="1" applyBorder="1" applyAlignment="1">
      <alignment horizontal="center" vertical="center"/>
    </xf>
    <xf numFmtId="0" fontId="7" fillId="3" borderId="0" xfId="0" applyFont="1" applyFill="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3" borderId="0" xfId="0" applyFill="1"/>
    <xf numFmtId="0" fontId="2" fillId="0" borderId="4" xfId="0" applyFont="1" applyBorder="1" applyAlignment="1">
      <alignment horizontal="left" vertical="center"/>
    </xf>
    <xf numFmtId="49" fontId="5" fillId="0" borderId="0" xfId="0" applyNumberFormat="1" applyFont="1" applyAlignment="1">
      <alignment horizontal="left"/>
    </xf>
    <xf numFmtId="49" fontId="5" fillId="0" borderId="0" xfId="0" applyNumberFormat="1"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vertical="center"/>
    </xf>
    <xf numFmtId="0" fontId="5" fillId="4" borderId="20" xfId="0" applyFont="1" applyFill="1" applyBorder="1" applyAlignment="1">
      <alignment horizontal="center" vertical="center"/>
    </xf>
    <xf numFmtId="0" fontId="5" fillId="4" borderId="24" xfId="0" applyFont="1" applyFill="1" applyBorder="1" applyAlignment="1">
      <alignment horizontal="left" vertical="center"/>
    </xf>
    <xf numFmtId="0" fontId="5" fillId="4" borderId="11" xfId="0" applyFont="1" applyFill="1" applyBorder="1" applyAlignment="1">
      <alignment horizontal="center" vertical="center" shrinkToFit="1"/>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shrinkToFit="1"/>
    </xf>
    <xf numFmtId="49" fontId="5" fillId="0" borderId="26" xfId="0" applyNumberFormat="1" applyFont="1" applyBorder="1" applyAlignment="1">
      <alignment horizontal="center" vertical="center"/>
    </xf>
    <xf numFmtId="0" fontId="5" fillId="0" borderId="17" xfId="0" applyFont="1" applyBorder="1" applyAlignment="1">
      <alignment horizontal="right" vertical="center"/>
    </xf>
    <xf numFmtId="0" fontId="5" fillId="0" borderId="17" xfId="0" applyFont="1" applyBorder="1" applyAlignment="1">
      <alignment horizontal="center" vertical="center"/>
    </xf>
    <xf numFmtId="0" fontId="5" fillId="0" borderId="28" xfId="0" applyFont="1" applyBorder="1" applyAlignment="1">
      <alignment horizontal="right" vertical="center"/>
    </xf>
    <xf numFmtId="177" fontId="5" fillId="0" borderId="27" xfId="0" applyNumberFormat="1" applyFont="1" applyFill="1" applyBorder="1" applyAlignment="1">
      <alignment horizontal="right" vertical="center"/>
    </xf>
    <xf numFmtId="0" fontId="11" fillId="0" borderId="20" xfId="0" applyFont="1" applyBorder="1" applyAlignment="1">
      <alignment horizontal="center"/>
    </xf>
    <xf numFmtId="0" fontId="5" fillId="0" borderId="33" xfId="0" applyFont="1" applyBorder="1" applyAlignment="1">
      <alignment horizontal="right" vertical="center"/>
    </xf>
    <xf numFmtId="0" fontId="5" fillId="0" borderId="33" xfId="0" applyFont="1" applyBorder="1" applyAlignment="1">
      <alignment horizontal="center" vertical="center"/>
    </xf>
    <xf numFmtId="0" fontId="5" fillId="0" borderId="34" xfId="0" applyFont="1" applyBorder="1" applyAlignment="1">
      <alignment horizontal="right" vertical="center"/>
    </xf>
    <xf numFmtId="177" fontId="5" fillId="0" borderId="32" xfId="0" applyNumberFormat="1" applyFont="1" applyFill="1" applyBorder="1" applyAlignment="1" applyProtection="1">
      <alignment horizontal="right" vertical="center"/>
      <protection locked="0"/>
    </xf>
    <xf numFmtId="0" fontId="11" fillId="0" borderId="38" xfId="0" applyFont="1" applyBorder="1" applyAlignment="1" applyProtection="1">
      <alignment horizontal="center"/>
      <protection locked="0"/>
    </xf>
    <xf numFmtId="0" fontId="5" fillId="0" borderId="41" xfId="0" applyFont="1" applyBorder="1" applyAlignment="1">
      <alignment horizontal="right" vertical="center"/>
    </xf>
    <xf numFmtId="0" fontId="5" fillId="0" borderId="41" xfId="0" applyFont="1" applyBorder="1" applyAlignment="1">
      <alignment horizontal="center" vertical="center"/>
    </xf>
    <xf numFmtId="0" fontId="5" fillId="0" borderId="42" xfId="0" applyFont="1" applyBorder="1" applyAlignment="1">
      <alignment horizontal="right" vertical="center"/>
    </xf>
    <xf numFmtId="177" fontId="5" fillId="0" borderId="40" xfId="0" applyNumberFormat="1" applyFont="1" applyFill="1" applyBorder="1" applyAlignment="1">
      <alignment horizontal="right" vertical="center"/>
    </xf>
    <xf numFmtId="0" fontId="5" fillId="0" borderId="25" xfId="0" applyFont="1" applyBorder="1" applyAlignment="1">
      <alignment vertical="center"/>
    </xf>
    <xf numFmtId="0" fontId="5" fillId="0" borderId="45" xfId="0" applyFont="1" applyBorder="1" applyAlignment="1">
      <alignment vertical="center"/>
    </xf>
    <xf numFmtId="0" fontId="5" fillId="0" borderId="38" xfId="0" applyFont="1" applyBorder="1" applyAlignment="1" applyProtection="1">
      <alignment vertical="center"/>
      <protection locked="0"/>
    </xf>
    <xf numFmtId="49" fontId="5" fillId="0" borderId="35" xfId="0" applyNumberFormat="1" applyFont="1" applyBorder="1" applyAlignment="1">
      <alignment horizontal="center" vertical="center"/>
    </xf>
    <xf numFmtId="0" fontId="5" fillId="0" borderId="46" xfId="0" applyFont="1" applyBorder="1" applyAlignment="1">
      <alignment horizontal="right" vertical="center"/>
    </xf>
    <xf numFmtId="0" fontId="5" fillId="0" borderId="46" xfId="0" applyFont="1" applyBorder="1" applyAlignment="1">
      <alignment horizontal="center" vertical="center"/>
    </xf>
    <xf numFmtId="0" fontId="5" fillId="0" borderId="47" xfId="0" applyFont="1" applyBorder="1" applyAlignment="1">
      <alignment horizontal="right" vertical="center"/>
    </xf>
    <xf numFmtId="177" fontId="5" fillId="0" borderId="49" xfId="0" applyNumberFormat="1" applyFont="1" applyFill="1" applyBorder="1" applyAlignment="1">
      <alignment horizontal="right" vertical="center"/>
    </xf>
    <xf numFmtId="0" fontId="5" fillId="0" borderId="22" xfId="0" applyFont="1" applyBorder="1" applyAlignment="1">
      <alignment horizontal="right" vertical="center"/>
    </xf>
    <xf numFmtId="0" fontId="5" fillId="0" borderId="22" xfId="0" applyFont="1" applyBorder="1" applyAlignment="1">
      <alignment horizontal="center" vertical="center"/>
    </xf>
    <xf numFmtId="0" fontId="5" fillId="0" borderId="51" xfId="0" applyFont="1" applyBorder="1" applyAlignment="1">
      <alignment horizontal="right" vertical="center"/>
    </xf>
    <xf numFmtId="177" fontId="5" fillId="0" borderId="5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0" fontId="11" fillId="0" borderId="53" xfId="0" applyFont="1" applyBorder="1" applyAlignment="1">
      <alignment horizontal="center" vertical="center"/>
    </xf>
    <xf numFmtId="177" fontId="5" fillId="0" borderId="0" xfId="0" applyNumberFormat="1" applyFont="1" applyFill="1" applyBorder="1" applyAlignment="1" applyProtection="1">
      <alignment horizontal="right" vertical="center"/>
      <protection locked="0"/>
    </xf>
    <xf numFmtId="0" fontId="11" fillId="0" borderId="54" xfId="0" applyFont="1" applyBorder="1" applyAlignment="1" applyProtection="1">
      <alignment horizontal="center" vertical="center" shrinkToFit="1"/>
      <protection locked="0"/>
    </xf>
    <xf numFmtId="38" fontId="5" fillId="0" borderId="61" xfId="1" applyFont="1" applyFill="1" applyBorder="1" applyAlignment="1">
      <alignment horizontal="center" vertical="center"/>
    </xf>
    <xf numFmtId="177" fontId="5" fillId="0" borderId="62" xfId="0" applyNumberFormat="1" applyFont="1" applyBorder="1" applyAlignment="1">
      <alignment horizontal="center" vertical="center"/>
    </xf>
    <xf numFmtId="0" fontId="5" fillId="0" borderId="23" xfId="0" applyFont="1" applyBorder="1" applyAlignment="1">
      <alignment horizontal="right" vertical="center"/>
    </xf>
    <xf numFmtId="0" fontId="5" fillId="0" borderId="23" xfId="0" applyFont="1" applyBorder="1" applyAlignment="1">
      <alignment horizontal="center" vertical="center"/>
    </xf>
    <xf numFmtId="0" fontId="5" fillId="0" borderId="63" xfId="0" applyFont="1" applyBorder="1" applyAlignment="1">
      <alignment horizontal="right" vertical="center"/>
    </xf>
    <xf numFmtId="177" fontId="5" fillId="0" borderId="65" xfId="0" applyNumberFormat="1" applyFont="1" applyFill="1" applyBorder="1" applyAlignment="1">
      <alignment horizontal="center" vertical="center"/>
    </xf>
    <xf numFmtId="0" fontId="5" fillId="0" borderId="68" xfId="0" applyFont="1" applyBorder="1" applyAlignment="1">
      <alignment horizontal="right" vertical="center"/>
    </xf>
    <xf numFmtId="0" fontId="5" fillId="0" borderId="68" xfId="0" applyFont="1" applyBorder="1" applyAlignment="1">
      <alignment horizontal="center" vertical="center"/>
    </xf>
    <xf numFmtId="0" fontId="5" fillId="0" borderId="69" xfId="0" applyFont="1" applyBorder="1" applyAlignment="1">
      <alignment horizontal="right" vertical="center"/>
    </xf>
    <xf numFmtId="177" fontId="5" fillId="0" borderId="70" xfId="0" applyNumberFormat="1" applyFont="1" applyFill="1" applyBorder="1" applyAlignment="1">
      <alignment horizontal="center" vertical="center"/>
    </xf>
    <xf numFmtId="177" fontId="5" fillId="0" borderId="72" xfId="0" applyNumberFormat="1" applyFont="1" applyFill="1" applyBorder="1" applyAlignment="1">
      <alignment horizontal="center" vertical="center"/>
    </xf>
    <xf numFmtId="0" fontId="8" fillId="0" borderId="0" xfId="0" applyFont="1" applyAlignment="1">
      <alignment horizontal="center" vertical="center"/>
    </xf>
    <xf numFmtId="177" fontId="5" fillId="5" borderId="37" xfId="0" applyNumberFormat="1" applyFont="1" applyFill="1" applyBorder="1" applyAlignment="1" applyProtection="1">
      <alignment horizontal="right" vertical="center"/>
      <protection locked="0"/>
    </xf>
    <xf numFmtId="177" fontId="5" fillId="5" borderId="44" xfId="0" applyNumberFormat="1" applyFont="1" applyFill="1" applyBorder="1" applyAlignment="1">
      <alignment horizontal="right" vertical="center"/>
    </xf>
    <xf numFmtId="177" fontId="5" fillId="5" borderId="30" xfId="0" applyNumberFormat="1" applyFont="1" applyFill="1" applyBorder="1" applyAlignment="1">
      <alignment horizontal="right" vertical="center"/>
    </xf>
    <xf numFmtId="177" fontId="5" fillId="5" borderId="48" xfId="0" applyNumberFormat="1" applyFont="1" applyFill="1" applyBorder="1" applyAlignment="1">
      <alignment horizontal="right" vertical="center"/>
    </xf>
    <xf numFmtId="177" fontId="5" fillId="5" borderId="52" xfId="0" applyNumberFormat="1" applyFont="1" applyFill="1" applyBorder="1" applyAlignment="1">
      <alignment horizontal="right" vertical="center"/>
    </xf>
    <xf numFmtId="177" fontId="5" fillId="5" borderId="37" xfId="0" applyNumberFormat="1" applyFont="1" applyFill="1" applyBorder="1" applyAlignment="1">
      <alignment horizontal="right" vertical="center"/>
    </xf>
    <xf numFmtId="177" fontId="5" fillId="5" borderId="64" xfId="0" applyNumberFormat="1" applyFont="1" applyFill="1" applyBorder="1" applyAlignment="1">
      <alignment horizontal="right" vertical="center"/>
    </xf>
    <xf numFmtId="177" fontId="5" fillId="5" borderId="71" xfId="0" applyNumberFormat="1" applyFont="1" applyFill="1" applyBorder="1" applyAlignment="1">
      <alignment horizontal="right" vertical="center"/>
    </xf>
    <xf numFmtId="0" fontId="5" fillId="5" borderId="24" xfId="0" applyFont="1" applyFill="1" applyBorder="1" applyAlignment="1">
      <alignment horizontal="right" vertical="center"/>
    </xf>
    <xf numFmtId="177" fontId="5" fillId="5" borderId="59" xfId="0" applyNumberFormat="1" applyFont="1" applyFill="1" applyBorder="1" applyAlignment="1">
      <alignment horizontal="right" vertical="center"/>
    </xf>
    <xf numFmtId="0" fontId="4" fillId="0" borderId="0" xfId="0" applyFont="1" applyAlignment="1">
      <alignment vertical="center"/>
    </xf>
    <xf numFmtId="0" fontId="5" fillId="0" borderId="0" xfId="0" applyFont="1" applyBorder="1" applyAlignment="1">
      <alignment vertical="center"/>
    </xf>
    <xf numFmtId="0" fontId="0" fillId="0" borderId="0" xfId="0" applyBorder="1"/>
    <xf numFmtId="0" fontId="4" fillId="0" borderId="0" xfId="0" applyFont="1" applyAlignment="1">
      <alignment vertical="center"/>
    </xf>
    <xf numFmtId="0" fontId="15" fillId="0" borderId="0" xfId="0" applyFont="1" applyAlignment="1">
      <alignment horizontal="justify" vertical="center"/>
    </xf>
    <xf numFmtId="0" fontId="4" fillId="0" borderId="0" xfId="0" applyFont="1" applyAlignment="1">
      <alignment vertical="center" wrapText="1"/>
    </xf>
    <xf numFmtId="178" fontId="4" fillId="0" borderId="0" xfId="0" applyNumberFormat="1" applyFont="1" applyAlignment="1">
      <alignment vertical="center"/>
    </xf>
    <xf numFmtId="178" fontId="4" fillId="0" borderId="0" xfId="0" applyNumberFormat="1" applyFont="1" applyAlignment="1">
      <alignment horizontal="center" vertical="center"/>
    </xf>
    <xf numFmtId="49" fontId="4" fillId="0" borderId="0" xfId="0" applyNumberFormat="1" applyFont="1" applyAlignment="1">
      <alignment horizontal="right" vertical="center"/>
    </xf>
    <xf numFmtId="0" fontId="4" fillId="0" borderId="0" xfId="0" applyFont="1" applyAlignment="1">
      <alignment horizontal="right" vertical="center"/>
    </xf>
    <xf numFmtId="49" fontId="4" fillId="0" borderId="0" xfId="0" applyNumberFormat="1" applyFont="1" applyBorder="1" applyAlignment="1">
      <alignment horizontal="right" vertical="center"/>
    </xf>
    <xf numFmtId="0" fontId="4" fillId="0" borderId="0" xfId="0" applyFont="1" applyBorder="1" applyAlignment="1">
      <alignment vertical="center"/>
    </xf>
    <xf numFmtId="0" fontId="10" fillId="0" borderId="0" xfId="0" applyFont="1" applyAlignment="1">
      <alignment horizontal="justify" vertical="center"/>
    </xf>
    <xf numFmtId="179" fontId="5" fillId="0" borderId="0" xfId="0" applyNumberFormat="1" applyFont="1" applyAlignment="1">
      <alignment vertical="center"/>
    </xf>
    <xf numFmtId="0" fontId="15" fillId="0" borderId="10" xfId="0" applyFont="1" applyBorder="1" applyAlignment="1">
      <alignment vertical="center" shrinkToFit="1"/>
    </xf>
    <xf numFmtId="0" fontId="5" fillId="0" borderId="10" xfId="0" applyFont="1" applyBorder="1" applyAlignment="1">
      <alignment vertical="center"/>
    </xf>
    <xf numFmtId="0" fontId="5" fillId="0" borderId="0" xfId="0" applyFont="1" applyBorder="1" applyAlignment="1">
      <alignment vertical="center" textRotation="255"/>
    </xf>
    <xf numFmtId="0" fontId="10" fillId="0" borderId="82" xfId="0" applyFont="1" applyBorder="1" applyAlignment="1">
      <alignment horizontal="center" vertical="center" wrapText="1"/>
    </xf>
    <xf numFmtId="0" fontId="10" fillId="0" borderId="86" xfId="0" applyFont="1" applyBorder="1" applyAlignment="1">
      <alignment horizontal="left" vertical="top" wrapText="1"/>
    </xf>
    <xf numFmtId="0" fontId="10" fillId="0" borderId="87" xfId="0" applyFont="1" applyBorder="1" applyAlignment="1">
      <alignment horizontal="left" vertical="top" wrapText="1"/>
    </xf>
    <xf numFmtId="0" fontId="10" fillId="0" borderId="89" xfId="0" applyFont="1" applyBorder="1" applyAlignment="1">
      <alignment horizontal="left" vertical="top" wrapText="1"/>
    </xf>
    <xf numFmtId="0" fontId="10" fillId="0" borderId="86" xfId="0" applyFont="1" applyBorder="1" applyAlignment="1">
      <alignment horizontal="justify" vertical="top" wrapText="1"/>
    </xf>
    <xf numFmtId="0" fontId="10" fillId="0" borderId="87" xfId="0" applyFont="1" applyBorder="1" applyAlignment="1">
      <alignment horizontal="justify" vertical="top" wrapText="1"/>
    </xf>
    <xf numFmtId="0" fontId="10" fillId="0" borderId="90" xfId="0" applyFont="1" applyBorder="1" applyAlignment="1">
      <alignment horizontal="justify" vertical="top" wrapText="1"/>
    </xf>
    <xf numFmtId="0" fontId="10" fillId="0" borderId="91" xfId="0" applyFont="1" applyBorder="1" applyAlignment="1">
      <alignment horizontal="justify" vertical="top"/>
    </xf>
    <xf numFmtId="0" fontId="10" fillId="0" borderId="4" xfId="0" applyFont="1" applyBorder="1" applyAlignment="1">
      <alignment horizontal="left" vertical="top" wrapText="1"/>
    </xf>
    <xf numFmtId="0" fontId="10" fillId="0" borderId="91" xfId="0" applyFont="1" applyBorder="1" applyAlignment="1">
      <alignment horizontal="left" vertical="top" wrapText="1"/>
    </xf>
    <xf numFmtId="0" fontId="10" fillId="0" borderId="91" xfId="0" applyFont="1" applyBorder="1" applyAlignment="1">
      <alignment horizontal="left" vertical="top"/>
    </xf>
    <xf numFmtId="0" fontId="10" fillId="0" borderId="61" xfId="0" applyFont="1" applyBorder="1" applyAlignment="1">
      <alignment horizontal="left" vertical="top" wrapText="1"/>
    </xf>
    <xf numFmtId="0" fontId="10" fillId="0" borderId="93" xfId="0" applyFont="1" applyBorder="1" applyAlignment="1">
      <alignment horizontal="center" vertical="center" wrapText="1"/>
    </xf>
    <xf numFmtId="0" fontId="12" fillId="0" borderId="0" xfId="0" applyFont="1" applyAlignment="1">
      <alignment horizontal="left" vertical="center"/>
    </xf>
    <xf numFmtId="0" fontId="5" fillId="0" borderId="0" xfId="0" applyFont="1" applyBorder="1" applyAlignment="1">
      <alignment horizontal="lef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77" xfId="0" applyFont="1" applyBorder="1" applyAlignment="1">
      <alignment vertical="center"/>
    </xf>
    <xf numFmtId="0" fontId="5" fillId="0" borderId="55" xfId="0" applyFont="1" applyBorder="1" applyAlignment="1">
      <alignment vertical="center"/>
    </xf>
    <xf numFmtId="0" fontId="5" fillId="0" borderId="56" xfId="0" applyFont="1" applyBorder="1" applyAlignment="1">
      <alignment vertical="center"/>
    </xf>
    <xf numFmtId="0" fontId="5" fillId="0" borderId="21" xfId="0" applyFont="1" applyBorder="1" applyAlignment="1">
      <alignment vertical="center"/>
    </xf>
    <xf numFmtId="0" fontId="5" fillId="0" borderId="13" xfId="0" applyFont="1" applyBorder="1" applyAlignment="1">
      <alignment vertical="center"/>
    </xf>
    <xf numFmtId="0" fontId="5" fillId="0" borderId="72" xfId="0" applyFont="1" applyBorder="1" applyAlignment="1">
      <alignment vertical="center"/>
    </xf>
    <xf numFmtId="0" fontId="19" fillId="0" borderId="0" xfId="0" applyFont="1" applyAlignment="1">
      <alignment horizontal="justify" vertical="center"/>
    </xf>
    <xf numFmtId="0" fontId="19" fillId="0" borderId="0" xfId="0" applyFont="1" applyAlignment="1">
      <alignment vertical="center"/>
    </xf>
    <xf numFmtId="0" fontId="19" fillId="0" borderId="0" xfId="0" applyFont="1" applyAlignment="1">
      <alignment vertical="center" wrapText="1"/>
    </xf>
    <xf numFmtId="0" fontId="20" fillId="0" borderId="0" xfId="0" applyFont="1" applyAlignment="1">
      <alignment vertical="center"/>
    </xf>
    <xf numFmtId="0" fontId="0" fillId="0" borderId="0" xfId="0" applyAlignment="1">
      <alignment vertical="center"/>
    </xf>
    <xf numFmtId="0" fontId="22" fillId="0" borderId="0" xfId="0" applyFont="1" applyAlignment="1">
      <alignment horizontal="justify" vertical="center"/>
    </xf>
    <xf numFmtId="0" fontId="21" fillId="0" borderId="0" xfId="0" applyFont="1" applyAlignment="1">
      <alignment vertical="center"/>
    </xf>
    <xf numFmtId="0" fontId="21" fillId="0" borderId="0" xfId="0" applyFont="1" applyAlignment="1">
      <alignment horizontal="justify" vertical="center"/>
    </xf>
    <xf numFmtId="0" fontId="21" fillId="0" borderId="0" xfId="0" applyFont="1" applyAlignment="1">
      <alignment horizontal="left" vertical="center"/>
    </xf>
    <xf numFmtId="0" fontId="21" fillId="0" borderId="0" xfId="0" applyFont="1" applyAlignment="1">
      <alignment vertical="center" wrapText="1"/>
    </xf>
    <xf numFmtId="0" fontId="5" fillId="0" borderId="0" xfId="0" applyFont="1" applyAlignment="1">
      <alignment vertical="center"/>
    </xf>
    <xf numFmtId="0" fontId="24" fillId="0" borderId="0" xfId="0" applyFont="1" applyAlignment="1">
      <alignment horizontal="justify" vertical="center"/>
    </xf>
    <xf numFmtId="0" fontId="24" fillId="0" borderId="0" xfId="0" applyFont="1" applyAlignment="1">
      <alignment horizontal="right" vertical="center" wrapText="1"/>
    </xf>
    <xf numFmtId="0" fontId="24" fillId="0" borderId="0" xfId="0" applyFont="1" applyAlignment="1">
      <alignment vertical="center" wrapText="1"/>
    </xf>
    <xf numFmtId="0" fontId="5" fillId="0" borderId="0" xfId="0" applyFont="1" applyAlignment="1">
      <alignment horizontal="right" vertical="center"/>
    </xf>
    <xf numFmtId="0" fontId="24" fillId="0" borderId="0" xfId="0" applyFont="1" applyAlignment="1">
      <alignment horizontal="left" vertical="center"/>
    </xf>
    <xf numFmtId="0" fontId="24" fillId="0" borderId="1" xfId="0" applyFont="1" applyBorder="1" applyAlignment="1">
      <alignment horizontal="justify" vertical="center" wrapText="1"/>
    </xf>
    <xf numFmtId="0" fontId="24" fillId="0" borderId="78"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0" xfId="0" applyFont="1" applyBorder="1" applyAlignment="1">
      <alignment vertical="center" wrapText="1"/>
    </xf>
    <xf numFmtId="0" fontId="24" fillId="0" borderId="9" xfId="0" applyFont="1" applyBorder="1" applyAlignment="1">
      <alignment vertical="center" wrapText="1"/>
    </xf>
    <xf numFmtId="0" fontId="24" fillId="0" borderId="3" xfId="0" applyFont="1" applyBorder="1" applyAlignment="1">
      <alignment vertical="center" wrapText="1"/>
    </xf>
    <xf numFmtId="0" fontId="24" fillId="0" borderId="0"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wrapText="1"/>
    </xf>
    <xf numFmtId="0" fontId="24" fillId="0" borderId="0" xfId="0" applyFont="1" applyBorder="1" applyAlignment="1">
      <alignment vertical="center"/>
    </xf>
    <xf numFmtId="0" fontId="24" fillId="0" borderId="9" xfId="0" applyFont="1" applyBorder="1" applyAlignment="1">
      <alignment vertical="center"/>
    </xf>
    <xf numFmtId="0" fontId="24" fillId="0" borderId="1" xfId="0" applyFont="1" applyBorder="1" applyAlignment="1">
      <alignment horizontal="center" vertical="center" wrapText="1"/>
    </xf>
    <xf numFmtId="176" fontId="24" fillId="0" borderId="1" xfId="0" applyNumberFormat="1" applyFont="1" applyBorder="1" applyAlignment="1">
      <alignment horizontal="right" vertical="center" wrapText="1"/>
    </xf>
    <xf numFmtId="0" fontId="24" fillId="0" borderId="0" xfId="0" applyFont="1" applyAlignment="1">
      <alignment horizontal="right" vertical="center"/>
    </xf>
    <xf numFmtId="0" fontId="4" fillId="0" borderId="1" xfId="2" applyFont="1" applyBorder="1" applyAlignment="1">
      <alignment horizontal="center" vertical="center" wrapText="1"/>
    </xf>
    <xf numFmtId="0" fontId="4" fillId="0" borderId="1" xfId="2" applyFont="1" applyBorder="1" applyAlignment="1">
      <alignment horizontal="center" vertical="center"/>
    </xf>
    <xf numFmtId="0" fontId="4" fillId="0" borderId="0" xfId="2" applyFont="1" applyAlignment="1">
      <alignment horizontal="center" vertical="center"/>
    </xf>
    <xf numFmtId="0" fontId="11" fillId="0" borderId="1" xfId="2" applyFont="1" applyBorder="1" applyAlignment="1">
      <alignment vertical="center" wrapText="1"/>
    </xf>
    <xf numFmtId="0" fontId="11" fillId="0" borderId="1" xfId="2" applyFont="1" applyBorder="1">
      <alignment vertical="center"/>
    </xf>
    <xf numFmtId="0" fontId="4" fillId="0" borderId="0" xfId="2" applyFont="1">
      <alignment vertical="center"/>
    </xf>
    <xf numFmtId="0" fontId="11" fillId="0" borderId="2" xfId="2" applyFont="1" applyBorder="1" applyAlignment="1">
      <alignment vertical="top"/>
    </xf>
    <xf numFmtId="0" fontId="11" fillId="0" borderId="58" xfId="2" applyFont="1" applyBorder="1" applyAlignment="1">
      <alignment horizontal="center" vertical="center"/>
    </xf>
    <xf numFmtId="0" fontId="11" fillId="0" borderId="0" xfId="2" applyFont="1" applyBorder="1" applyAlignment="1">
      <alignment vertical="top"/>
    </xf>
    <xf numFmtId="0" fontId="11" fillId="0" borderId="9" xfId="2" applyFont="1" applyBorder="1" applyAlignment="1">
      <alignment vertical="top"/>
    </xf>
    <xf numFmtId="0" fontId="11" fillId="0" borderId="0" xfId="2" applyFont="1" applyBorder="1" applyAlignment="1">
      <alignment horizontal="center" vertical="center"/>
    </xf>
    <xf numFmtId="0" fontId="11" fillId="0" borderId="9" xfId="2" applyFont="1" applyBorder="1" applyAlignment="1">
      <alignment horizontal="left" vertical="center"/>
    </xf>
    <xf numFmtId="0" fontId="11" fillId="0" borderId="58" xfId="2" applyFont="1" applyBorder="1" applyAlignment="1">
      <alignment horizontal="right" vertical="top"/>
    </xf>
    <xf numFmtId="0" fontId="11" fillId="0" borderId="58" xfId="2" applyFont="1" applyBorder="1" applyAlignment="1">
      <alignment vertical="top"/>
    </xf>
    <xf numFmtId="0" fontId="11" fillId="0" borderId="7" xfId="2" applyFont="1" applyBorder="1" applyAlignment="1">
      <alignment vertical="top"/>
    </xf>
    <xf numFmtId="0" fontId="11" fillId="0" borderId="10" xfId="2" applyFont="1" applyBorder="1" applyAlignment="1">
      <alignment vertical="top"/>
    </xf>
    <xf numFmtId="0" fontId="11" fillId="0" borderId="8" xfId="2" applyFont="1" applyBorder="1" applyAlignment="1">
      <alignment vertical="top"/>
    </xf>
    <xf numFmtId="0" fontId="5" fillId="0" borderId="0" xfId="2" applyFont="1" applyAlignment="1">
      <alignment vertical="center" wrapText="1"/>
    </xf>
    <xf numFmtId="0" fontId="5" fillId="0" borderId="0" xfId="2" applyFont="1">
      <alignment vertical="center"/>
    </xf>
    <xf numFmtId="0" fontId="24" fillId="0" borderId="0" xfId="0" applyFont="1" applyAlignment="1">
      <alignment horizontal="center" vertical="center"/>
    </xf>
    <xf numFmtId="0" fontId="24" fillId="0" borderId="0" xfId="0" applyFont="1" applyAlignment="1">
      <alignment vertical="center"/>
    </xf>
    <xf numFmtId="0" fontId="24" fillId="0" borderId="97" xfId="0" applyFont="1" applyBorder="1" applyAlignment="1">
      <alignment horizontal="center" vertical="center" wrapText="1"/>
    </xf>
    <xf numFmtId="0" fontId="24" fillId="0" borderId="12" xfId="0" applyFont="1" applyBorder="1" applyAlignment="1">
      <alignment horizontal="center" vertical="center" wrapText="1"/>
    </xf>
    <xf numFmtId="0" fontId="0" fillId="8" borderId="1" xfId="0" applyFill="1" applyBorder="1" applyAlignment="1">
      <alignment vertical="center"/>
    </xf>
    <xf numFmtId="0" fontId="11" fillId="0" borderId="99" xfId="0" applyFont="1" applyBorder="1" applyAlignment="1">
      <alignment vertical="center"/>
    </xf>
    <xf numFmtId="0" fontId="5" fillId="0" borderId="99" xfId="0" applyFont="1" applyBorder="1" applyAlignment="1">
      <alignment vertical="center"/>
    </xf>
    <xf numFmtId="0" fontId="5" fillId="0" borderId="20" xfId="0" applyFont="1" applyBorder="1" applyAlignment="1">
      <alignment vertical="center"/>
    </xf>
    <xf numFmtId="0" fontId="5" fillId="0" borderId="18" xfId="0" applyFont="1" applyBorder="1" applyAlignment="1">
      <alignment horizontal="right" vertical="center"/>
    </xf>
    <xf numFmtId="0" fontId="5" fillId="0" borderId="18" xfId="0" applyFont="1" applyBorder="1" applyAlignment="1">
      <alignment horizontal="center" vertical="center"/>
    </xf>
    <xf numFmtId="0" fontId="5" fillId="0" borderId="19" xfId="0" applyFont="1" applyBorder="1" applyAlignment="1">
      <alignment horizontal="right" vertical="center"/>
    </xf>
    <xf numFmtId="0" fontId="5" fillId="0" borderId="84" xfId="0" applyFont="1" applyBorder="1" applyAlignment="1">
      <alignment horizontal="center" vertical="center"/>
    </xf>
    <xf numFmtId="177" fontId="5" fillId="8" borderId="30" xfId="0" applyNumberFormat="1" applyFont="1" applyFill="1" applyBorder="1" applyAlignment="1">
      <alignment horizontal="right" vertical="center"/>
    </xf>
    <xf numFmtId="177" fontId="5" fillId="8" borderId="37" xfId="0" applyNumberFormat="1" applyFont="1" applyFill="1" applyBorder="1" applyAlignment="1" applyProtection="1">
      <alignment horizontal="right" vertical="center"/>
      <protection locked="0"/>
    </xf>
    <xf numFmtId="177" fontId="5" fillId="8" borderId="52" xfId="0" applyNumberFormat="1" applyFont="1" applyFill="1" applyBorder="1" applyAlignment="1">
      <alignment horizontal="right" vertical="center"/>
    </xf>
    <xf numFmtId="177" fontId="5" fillId="7" borderId="52" xfId="0" applyNumberFormat="1" applyFont="1" applyFill="1" applyBorder="1" applyAlignment="1">
      <alignment horizontal="right" vertical="center"/>
    </xf>
    <xf numFmtId="177" fontId="5" fillId="7" borderId="59" xfId="0" applyNumberFormat="1" applyFont="1" applyFill="1" applyBorder="1" applyAlignment="1">
      <alignment horizontal="right" vertical="center"/>
    </xf>
    <xf numFmtId="177" fontId="5" fillId="7" borderId="37" xfId="0" applyNumberFormat="1" applyFont="1" applyFill="1" applyBorder="1" applyAlignment="1">
      <alignment horizontal="right" vertical="center"/>
    </xf>
    <xf numFmtId="177" fontId="5" fillId="7" borderId="44" xfId="0" applyNumberFormat="1" applyFont="1" applyFill="1" applyBorder="1" applyAlignment="1">
      <alignment horizontal="right" vertical="center"/>
    </xf>
    <xf numFmtId="38" fontId="0" fillId="0" borderId="0" xfId="1" applyFont="1" applyAlignment="1"/>
    <xf numFmtId="0" fontId="4" fillId="0" borderId="0" xfId="0" applyFont="1" applyAlignment="1">
      <alignment vertical="center"/>
    </xf>
    <xf numFmtId="0" fontId="5" fillId="0" borderId="0" xfId="0" applyFont="1" applyAlignment="1">
      <alignment vertical="center"/>
    </xf>
    <xf numFmtId="0" fontId="10" fillId="0" borderId="0" xfId="0" applyFont="1" applyAlignment="1">
      <alignment horizontal="justify"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0" fillId="0" borderId="82" xfId="0" applyFont="1" applyBorder="1" applyAlignment="1">
      <alignment horizontal="center" vertical="center" wrapText="1"/>
    </xf>
    <xf numFmtId="0" fontId="28" fillId="0" borderId="0" xfId="2" applyFont="1">
      <alignment vertical="center"/>
    </xf>
    <xf numFmtId="0" fontId="29" fillId="0" borderId="0" xfId="2" applyFont="1">
      <alignment vertical="center"/>
    </xf>
    <xf numFmtId="0" fontId="30" fillId="4" borderId="1" xfId="2" applyFont="1" applyFill="1" applyBorder="1" applyAlignment="1">
      <alignment horizontal="center"/>
    </xf>
    <xf numFmtId="0" fontId="30" fillId="4" borderId="38" xfId="2" applyFont="1" applyFill="1" applyBorder="1" applyAlignment="1">
      <alignment horizontal="center"/>
    </xf>
    <xf numFmtId="0" fontId="30" fillId="0" borderId="101" xfId="2" applyFont="1" applyBorder="1">
      <alignment vertical="center"/>
    </xf>
    <xf numFmtId="0" fontId="30" fillId="0" borderId="1" xfId="2" applyFont="1" applyBorder="1" applyAlignment="1">
      <alignment horizontal="center"/>
    </xf>
    <xf numFmtId="0" fontId="30" fillId="0" borderId="38" xfId="2" applyFont="1" applyBorder="1" applyAlignment="1">
      <alignment horizontal="center"/>
    </xf>
    <xf numFmtId="0" fontId="30" fillId="2" borderId="104" xfId="2" applyFont="1" applyFill="1" applyBorder="1">
      <alignment vertical="center"/>
    </xf>
    <xf numFmtId="0" fontId="30" fillId="2" borderId="1" xfId="2" applyFont="1" applyFill="1" applyBorder="1" applyAlignment="1">
      <alignment horizontal="center" vertical="center"/>
    </xf>
    <xf numFmtId="0" fontId="30" fillId="2" borderId="38" xfId="2" applyFont="1" applyFill="1" applyBorder="1" applyAlignment="1">
      <alignment horizontal="center" vertical="center"/>
    </xf>
    <xf numFmtId="0" fontId="30" fillId="2" borderId="1" xfId="2" applyFont="1" applyFill="1" applyBorder="1" applyAlignment="1">
      <alignment horizontal="center"/>
    </xf>
    <xf numFmtId="0" fontId="30" fillId="2" borderId="38" xfId="2" applyFont="1" applyFill="1" applyBorder="1" applyAlignment="1">
      <alignment horizontal="center"/>
    </xf>
    <xf numFmtId="0" fontId="30" fillId="9" borderId="104" xfId="2" applyFont="1" applyFill="1" applyBorder="1">
      <alignment vertical="center"/>
    </xf>
    <xf numFmtId="0" fontId="30" fillId="9" borderId="1" xfId="2" applyFont="1" applyFill="1" applyBorder="1" applyAlignment="1">
      <alignment horizontal="center"/>
    </xf>
    <xf numFmtId="0" fontId="30" fillId="9" borderId="38" xfId="2" applyFont="1" applyFill="1" applyBorder="1" applyAlignment="1">
      <alignment horizontal="center"/>
    </xf>
    <xf numFmtId="0" fontId="30" fillId="9" borderId="24" xfId="2" applyFont="1" applyFill="1" applyBorder="1" applyAlignment="1">
      <alignment horizontal="center"/>
    </xf>
    <xf numFmtId="0" fontId="30" fillId="9" borderId="25" xfId="2" applyFont="1" applyFill="1" applyBorder="1" applyAlignment="1">
      <alignment horizontal="center"/>
    </xf>
    <xf numFmtId="0" fontId="30" fillId="0" borderId="4" xfId="2" applyFont="1" applyBorder="1">
      <alignment vertical="center"/>
    </xf>
    <xf numFmtId="0" fontId="32" fillId="0" borderId="4" xfId="2" applyFont="1" applyBorder="1">
      <alignment vertical="center"/>
    </xf>
    <xf numFmtId="0" fontId="30" fillId="0" borderId="5" xfId="2" applyFont="1" applyBorder="1">
      <alignment vertical="center"/>
    </xf>
    <xf numFmtId="0" fontId="30" fillId="0" borderId="106" xfId="2" applyFont="1" applyBorder="1">
      <alignment vertical="center"/>
    </xf>
    <xf numFmtId="0" fontId="30" fillId="0" borderId="95" xfId="2" applyFont="1" applyBorder="1">
      <alignment vertical="center"/>
    </xf>
    <xf numFmtId="0" fontId="32" fillId="0" borderId="95" xfId="2" applyFont="1" applyBorder="1">
      <alignment vertical="center"/>
    </xf>
    <xf numFmtId="0" fontId="30" fillId="0" borderId="105" xfId="2" applyFont="1" applyBorder="1">
      <alignment vertical="center"/>
    </xf>
    <xf numFmtId="0" fontId="30" fillId="0" borderId="24" xfId="2" applyFont="1" applyBorder="1" applyAlignment="1">
      <alignment horizontal="center"/>
    </xf>
    <xf numFmtId="0" fontId="30" fillId="0" borderId="25" xfId="2" applyFont="1" applyBorder="1" applyAlignment="1">
      <alignment horizontal="center"/>
    </xf>
    <xf numFmtId="0" fontId="30" fillId="0" borderId="104" xfId="2" applyFont="1" applyBorder="1">
      <alignment vertical="center"/>
    </xf>
    <xf numFmtId="0" fontId="32" fillId="0" borderId="5" xfId="2" applyFont="1" applyBorder="1">
      <alignment vertical="center"/>
    </xf>
    <xf numFmtId="0" fontId="32" fillId="0" borderId="4" xfId="2" applyFont="1" applyFill="1" applyBorder="1">
      <alignment vertical="center"/>
    </xf>
    <xf numFmtId="0" fontId="32" fillId="0" borderId="78" xfId="2" applyFont="1" applyBorder="1">
      <alignment vertical="center"/>
    </xf>
    <xf numFmtId="0" fontId="32" fillId="0" borderId="2" xfId="2" applyFont="1" applyBorder="1">
      <alignment vertical="center"/>
    </xf>
    <xf numFmtId="0" fontId="30" fillId="0" borderId="11" xfId="2" applyFont="1" applyBorder="1" applyAlignment="1">
      <alignment horizontal="center"/>
    </xf>
    <xf numFmtId="0" fontId="30" fillId="0" borderId="99" xfId="2" applyFont="1" applyBorder="1" applyAlignment="1">
      <alignment horizontal="center"/>
    </xf>
    <xf numFmtId="0" fontId="32" fillId="0" borderId="6" xfId="2" applyFont="1" applyBorder="1">
      <alignment vertical="center"/>
    </xf>
    <xf numFmtId="0" fontId="30" fillId="0" borderId="103" xfId="2" applyFont="1" applyBorder="1" applyAlignment="1">
      <alignment horizontal="right" vertical="center"/>
    </xf>
    <xf numFmtId="0" fontId="32" fillId="0" borderId="3" xfId="2" applyFont="1" applyBorder="1">
      <alignment vertical="center"/>
    </xf>
    <xf numFmtId="0" fontId="34" fillId="0" borderId="10" xfId="2" applyFont="1" applyBorder="1" applyAlignment="1">
      <alignment horizontal="left" vertical="center" shrinkToFit="1"/>
    </xf>
    <xf numFmtId="0" fontId="34" fillId="0" borderId="8" xfId="2" applyFont="1" applyBorder="1" applyAlignment="1">
      <alignment horizontal="left" vertical="center" shrinkToFit="1"/>
    </xf>
    <xf numFmtId="0" fontId="35" fillId="2" borderId="1" xfId="2" applyFont="1" applyFill="1" applyBorder="1" applyAlignment="1">
      <alignment horizontal="center" vertical="center" wrapText="1"/>
    </xf>
    <xf numFmtId="0" fontId="32" fillId="2" borderId="4" xfId="2" applyFont="1" applyFill="1" applyBorder="1">
      <alignment vertical="center"/>
    </xf>
    <xf numFmtId="0" fontId="32" fillId="2" borderId="5" xfId="2" applyFont="1" applyFill="1" applyBorder="1">
      <alignment vertical="center"/>
    </xf>
    <xf numFmtId="0" fontId="30" fillId="9" borderId="103" xfId="2" applyFont="1" applyFill="1" applyBorder="1">
      <alignment vertical="center"/>
    </xf>
    <xf numFmtId="0" fontId="32" fillId="9" borderId="10" xfId="2" applyFont="1" applyFill="1" applyBorder="1">
      <alignment vertical="center"/>
    </xf>
    <xf numFmtId="0" fontId="32" fillId="9" borderId="8" xfId="2" applyFont="1" applyFill="1" applyBorder="1">
      <alignment vertical="center"/>
    </xf>
    <xf numFmtId="0" fontId="30" fillId="9" borderId="12" xfId="2" applyFont="1" applyFill="1" applyBorder="1" applyAlignment="1">
      <alignment horizontal="center"/>
    </xf>
    <xf numFmtId="0" fontId="30" fillId="9" borderId="45" xfId="2" applyFont="1" applyFill="1" applyBorder="1" applyAlignment="1">
      <alignment horizontal="center"/>
    </xf>
    <xf numFmtId="0" fontId="32" fillId="9" borderId="4" xfId="2" applyFont="1" applyFill="1" applyBorder="1">
      <alignment vertical="center"/>
    </xf>
    <xf numFmtId="0" fontId="32" fillId="9" borderId="5" xfId="2" applyFont="1" applyFill="1" applyBorder="1">
      <alignment vertical="center"/>
    </xf>
    <xf numFmtId="0" fontId="32" fillId="9" borderId="0" xfId="2" applyFont="1" applyFill="1" applyBorder="1">
      <alignment vertical="center"/>
    </xf>
    <xf numFmtId="0" fontId="32" fillId="9" borderId="9" xfId="2" applyFont="1" applyFill="1" applyBorder="1">
      <alignment vertical="center"/>
    </xf>
    <xf numFmtId="0" fontId="30" fillId="9" borderId="109" xfId="2" applyFont="1" applyFill="1" applyBorder="1">
      <alignment vertical="center"/>
    </xf>
    <xf numFmtId="0" fontId="32" fillId="9" borderId="95" xfId="2" applyFont="1" applyFill="1" applyBorder="1">
      <alignment vertical="center"/>
    </xf>
    <xf numFmtId="0" fontId="32" fillId="9" borderId="105" xfId="2" applyFont="1" applyFill="1" applyBorder="1">
      <alignment vertical="center"/>
    </xf>
    <xf numFmtId="0" fontId="30" fillId="9" borderId="23" xfId="2" applyFont="1" applyFill="1" applyBorder="1" applyAlignment="1">
      <alignment horizontal="center"/>
    </xf>
    <xf numFmtId="0" fontId="30" fillId="0" borderId="0" xfId="2" applyFont="1">
      <alignment vertical="center"/>
    </xf>
    <xf numFmtId="0" fontId="30" fillId="0" borderId="10" xfId="2" applyFont="1" applyBorder="1">
      <alignment vertical="center"/>
    </xf>
    <xf numFmtId="0" fontId="30" fillId="0" borderId="10" xfId="2" applyFont="1" applyBorder="1" applyProtection="1">
      <alignment vertical="center"/>
      <protection locked="0"/>
    </xf>
    <xf numFmtId="0" fontId="30" fillId="0" borderId="0" xfId="2" applyFont="1" applyBorder="1">
      <alignment vertical="center"/>
    </xf>
    <xf numFmtId="0" fontId="30" fillId="0" borderId="10" xfId="2" applyFont="1" applyBorder="1" applyAlignment="1">
      <alignment horizontal="left"/>
    </xf>
    <xf numFmtId="0" fontId="30" fillId="0" borderId="10" xfId="2" applyFont="1" applyBorder="1" applyAlignment="1" applyProtection="1">
      <alignment horizontal="left"/>
      <protection locked="0"/>
    </xf>
    <xf numFmtId="0" fontId="30" fillId="0" borderId="0" xfId="2" applyFont="1" applyBorder="1" applyProtection="1">
      <alignment vertical="center"/>
      <protection locked="0"/>
    </xf>
    <xf numFmtId="0" fontId="36" fillId="0" borderId="0" xfId="2" applyFont="1">
      <alignment vertical="center"/>
    </xf>
    <xf numFmtId="0" fontId="30" fillId="0" borderId="0" xfId="2" applyFont="1" applyAlignment="1">
      <alignment vertical="center" shrinkToFit="1"/>
    </xf>
    <xf numFmtId="0" fontId="30" fillId="0" borderId="1" xfId="2" applyFont="1" applyBorder="1" applyAlignment="1">
      <alignment horizontal="center" vertical="center"/>
    </xf>
    <xf numFmtId="0" fontId="28" fillId="0" borderId="0" xfId="0" applyFont="1" applyAlignment="1">
      <alignment vertical="center"/>
    </xf>
    <xf numFmtId="0" fontId="38" fillId="5" borderId="1" xfId="2" applyFont="1" applyFill="1" applyBorder="1" applyAlignment="1">
      <alignment horizontal="center" vertical="center"/>
    </xf>
    <xf numFmtId="0" fontId="38" fillId="5" borderId="110" xfId="2" applyFont="1" applyFill="1" applyBorder="1" applyAlignment="1">
      <alignment horizontal="center" vertical="center"/>
    </xf>
    <xf numFmtId="0" fontId="38" fillId="5" borderId="114" xfId="2" applyFont="1" applyFill="1" applyBorder="1" applyAlignment="1">
      <alignment horizontal="center" vertical="center"/>
    </xf>
    <xf numFmtId="0" fontId="40" fillId="5" borderId="119" xfId="2" applyFont="1" applyFill="1" applyBorder="1" applyAlignment="1">
      <alignment vertical="center"/>
    </xf>
    <xf numFmtId="0" fontId="38" fillId="5" borderId="120" xfId="2" applyFont="1" applyFill="1" applyBorder="1" applyAlignment="1">
      <alignment horizontal="left" vertical="center" indent="1"/>
    </xf>
    <xf numFmtId="0" fontId="38" fillId="5" borderId="121" xfId="2" applyFont="1" applyFill="1" applyBorder="1" applyAlignment="1">
      <alignment horizontal="left" vertical="center" indent="1"/>
    </xf>
    <xf numFmtId="0" fontId="38" fillId="5" borderId="122" xfId="2" applyFont="1" applyFill="1" applyBorder="1" applyAlignment="1">
      <alignment horizontal="center" vertical="center"/>
    </xf>
    <xf numFmtId="0" fontId="40" fillId="5" borderId="123" xfId="2" applyFont="1" applyFill="1" applyBorder="1" applyAlignment="1">
      <alignment vertical="center"/>
    </xf>
    <xf numFmtId="0" fontId="38" fillId="5" borderId="124" xfId="2" applyFont="1" applyFill="1" applyBorder="1" applyAlignment="1">
      <alignment horizontal="left" vertical="center" indent="1"/>
    </xf>
    <xf numFmtId="0" fontId="38" fillId="5" borderId="125" xfId="2" applyFont="1" applyFill="1" applyBorder="1" applyAlignment="1">
      <alignment horizontal="left" vertical="center" indent="1"/>
    </xf>
    <xf numFmtId="0" fontId="38" fillId="5" borderId="126" xfId="2" applyFont="1" applyFill="1" applyBorder="1" applyAlignment="1">
      <alignment horizontal="center" vertical="center"/>
    </xf>
    <xf numFmtId="0" fontId="41" fillId="5" borderId="0" xfId="2" applyFont="1" applyFill="1" applyAlignment="1">
      <alignment horizontal="left" vertical="center"/>
    </xf>
    <xf numFmtId="0" fontId="42" fillId="5" borderId="0" xfId="2" applyFont="1" applyFill="1">
      <alignment vertical="center"/>
    </xf>
    <xf numFmtId="0" fontId="38" fillId="5" borderId="0" xfId="2" applyFont="1" applyFill="1">
      <alignment vertical="center"/>
    </xf>
    <xf numFmtId="0" fontId="38" fillId="5" borderId="0" xfId="2" applyFont="1" applyFill="1" applyAlignment="1">
      <alignment horizontal="right" vertical="center"/>
    </xf>
    <xf numFmtId="0" fontId="42" fillId="5" borderId="0" xfId="2" applyFont="1" applyFill="1" applyBorder="1">
      <alignment vertical="center"/>
    </xf>
    <xf numFmtId="0" fontId="38" fillId="5" borderId="115" xfId="2" applyFont="1" applyFill="1" applyBorder="1" applyAlignment="1">
      <alignment vertical="center"/>
    </xf>
    <xf numFmtId="0" fontId="38" fillId="5" borderId="116" xfId="2" applyFont="1" applyFill="1" applyBorder="1" applyAlignment="1">
      <alignment vertical="center"/>
    </xf>
    <xf numFmtId="0" fontId="38" fillId="5" borderId="117" xfId="2" applyFont="1" applyFill="1" applyBorder="1" applyAlignment="1">
      <alignment vertical="center"/>
    </xf>
    <xf numFmtId="0" fontId="38" fillId="5" borderId="111" xfId="2" applyFont="1" applyFill="1" applyBorder="1" applyAlignment="1">
      <alignment vertical="center"/>
    </xf>
    <xf numFmtId="0" fontId="38" fillId="5" borderId="112" xfId="2" applyFont="1" applyFill="1" applyBorder="1" applyAlignment="1">
      <alignment vertical="center"/>
    </xf>
    <xf numFmtId="0" fontId="38" fillId="5" borderId="113" xfId="2" applyFont="1" applyFill="1" applyBorder="1" applyAlignment="1">
      <alignment vertical="center"/>
    </xf>
    <xf numFmtId="0" fontId="30" fillId="2" borderId="101" xfId="2" applyFont="1" applyFill="1" applyBorder="1">
      <alignment vertical="center"/>
    </xf>
    <xf numFmtId="0" fontId="30" fillId="9" borderId="101" xfId="2" applyFont="1" applyFill="1" applyBorder="1">
      <alignmen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left" vertical="center" indent="1"/>
    </xf>
    <xf numFmtId="0" fontId="5" fillId="0" borderId="0" xfId="0" applyFont="1" applyFill="1" applyBorder="1" applyAlignment="1">
      <alignment horizontal="left" vertical="center"/>
    </xf>
    <xf numFmtId="0" fontId="5" fillId="0" borderId="0" xfId="0" applyFont="1" applyBorder="1" applyAlignment="1">
      <alignment horizontal="left" vertical="center" indent="1"/>
    </xf>
    <xf numFmtId="0" fontId="47" fillId="0" borderId="0" xfId="0" applyFont="1" applyBorder="1" applyAlignment="1">
      <alignment horizontal="left" vertical="center"/>
    </xf>
    <xf numFmtId="0" fontId="46" fillId="0" borderId="0" xfId="0" applyFont="1" applyAlignment="1">
      <alignment vertical="center"/>
    </xf>
    <xf numFmtId="0" fontId="5" fillId="0" borderId="6" xfId="0" applyFont="1" applyBorder="1" applyAlignment="1">
      <alignment vertical="center"/>
    </xf>
    <xf numFmtId="0" fontId="5" fillId="0" borderId="78" xfId="0" applyFont="1" applyBorder="1" applyAlignment="1">
      <alignment vertical="center"/>
    </xf>
    <xf numFmtId="0" fontId="5" fillId="0" borderId="1" xfId="0" applyFont="1" applyBorder="1" applyAlignment="1">
      <alignment vertical="center"/>
    </xf>
    <xf numFmtId="0" fontId="5" fillId="0" borderId="58"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11" fillId="0" borderId="6" xfId="0" applyFont="1" applyBorder="1" applyAlignment="1">
      <alignment vertical="center"/>
    </xf>
    <xf numFmtId="0" fontId="5" fillId="0" borderId="2" xfId="0" applyFont="1" applyBorder="1" applyAlignment="1">
      <alignment vertical="center"/>
    </xf>
    <xf numFmtId="0" fontId="11" fillId="0" borderId="58" xfId="0" applyFont="1" applyBorder="1" applyAlignment="1">
      <alignment vertical="center"/>
    </xf>
    <xf numFmtId="0" fontId="5" fillId="0" borderId="7" xfId="0" applyFont="1" applyBorder="1" applyAlignment="1">
      <alignment vertical="center"/>
    </xf>
    <xf numFmtId="0" fontId="11" fillId="0" borderId="7" xfId="0" applyFont="1" applyBorder="1" applyAlignment="1">
      <alignment vertical="center"/>
    </xf>
    <xf numFmtId="0" fontId="5" fillId="0" borderId="8" xfId="0" applyFont="1" applyBorder="1" applyAlignment="1">
      <alignment vertical="center"/>
    </xf>
    <xf numFmtId="0" fontId="38" fillId="5" borderId="118" xfId="2" applyFont="1" applyFill="1" applyBorder="1" applyAlignment="1">
      <alignment horizontal="center" vertical="center"/>
    </xf>
    <xf numFmtId="49" fontId="0" fillId="0" borderId="3" xfId="1" applyNumberFormat="1" applyFont="1" applyBorder="1" applyAlignment="1">
      <alignment horizontal="center" vertical="center"/>
    </xf>
    <xf numFmtId="49" fontId="0" fillId="0" borderId="1" xfId="1" applyNumberFormat="1" applyFont="1" applyBorder="1" applyAlignment="1">
      <alignment horizontal="center" vertical="center"/>
    </xf>
    <xf numFmtId="49" fontId="0" fillId="0" borderId="3" xfId="1" applyNumberFormat="1" applyFont="1" applyBorder="1" applyAlignment="1">
      <alignment horizontal="center"/>
    </xf>
    <xf numFmtId="49" fontId="0" fillId="0" borderId="5" xfId="1" applyNumberFormat="1" applyFont="1" applyBorder="1" applyAlignment="1">
      <alignment horizontal="center"/>
    </xf>
    <xf numFmtId="38" fontId="5" fillId="0" borderId="0" xfId="1" applyFont="1" applyAlignment="1">
      <alignment horizontal="right" vertical="center"/>
    </xf>
    <xf numFmtId="0" fontId="40" fillId="5" borderId="127" xfId="2" applyFont="1" applyFill="1" applyBorder="1" applyAlignment="1">
      <alignment vertical="center"/>
    </xf>
    <xf numFmtId="0" fontId="38" fillId="5" borderId="128" xfId="2" applyFont="1" applyFill="1" applyBorder="1" applyAlignment="1">
      <alignment horizontal="left" vertical="center" indent="1"/>
    </xf>
    <xf numFmtId="0" fontId="38" fillId="5" borderId="129" xfId="2" applyFont="1" applyFill="1" applyBorder="1" applyAlignment="1">
      <alignment horizontal="left" vertical="center" indent="1"/>
    </xf>
    <xf numFmtId="0" fontId="0" fillId="0" borderId="0" xfId="0" applyAlignment="1">
      <alignment vertical="center"/>
    </xf>
    <xf numFmtId="0" fontId="24" fillId="0" borderId="0" xfId="0" applyFont="1" applyAlignment="1">
      <alignment horizontal="left" vertical="center"/>
    </xf>
    <xf numFmtId="49" fontId="0" fillId="0" borderId="1" xfId="1" applyNumberFormat="1" applyFont="1" applyBorder="1" applyAlignment="1">
      <alignment horizontal="center"/>
    </xf>
    <xf numFmtId="0" fontId="0" fillId="8" borderId="1" xfId="0" applyFill="1" applyBorder="1" applyAlignment="1">
      <alignment horizontal="center"/>
    </xf>
    <xf numFmtId="0" fontId="0" fillId="6" borderId="3" xfId="0" applyFill="1" applyBorder="1" applyAlignment="1">
      <alignment horizontal="center" vertical="center"/>
    </xf>
    <xf numFmtId="0" fontId="0" fillId="6" borderId="5"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49" fontId="0" fillId="0" borderId="3" xfId="1" applyNumberFormat="1" applyFont="1" applyBorder="1" applyAlignment="1">
      <alignment horizontal="center" vertical="center"/>
    </xf>
    <xf numFmtId="49" fontId="0" fillId="0" borderId="5" xfId="1" applyNumberFormat="1" applyFont="1" applyBorder="1" applyAlignment="1">
      <alignment horizontal="center" vertical="center"/>
    </xf>
    <xf numFmtId="38" fontId="0" fillId="0" borderId="3" xfId="1" applyFont="1" applyBorder="1" applyAlignment="1">
      <alignment horizontal="center" vertical="center"/>
    </xf>
    <xf numFmtId="38" fontId="0" fillId="0" borderId="5" xfId="1" applyFont="1" applyBorder="1" applyAlignment="1">
      <alignment horizontal="center" vertical="center"/>
    </xf>
    <xf numFmtId="0" fontId="0" fillId="0" borderId="0" xfId="0" applyAlignment="1">
      <alignment horizontal="center"/>
    </xf>
    <xf numFmtId="0" fontId="0" fillId="2" borderId="1" xfId="0" applyFill="1" applyBorder="1" applyAlignment="1">
      <alignment horizontal="center"/>
    </xf>
    <xf numFmtId="0" fontId="0" fillId="2" borderId="3" xfId="0" applyFill="1" applyBorder="1" applyAlignment="1">
      <alignment horizontal="center"/>
    </xf>
    <xf numFmtId="0" fontId="0" fillId="2" borderId="5" xfId="0" applyFill="1" applyBorder="1" applyAlignment="1">
      <alignment horizontal="center"/>
    </xf>
    <xf numFmtId="49" fontId="0" fillId="0" borderId="3" xfId="1" applyNumberFormat="1" applyFont="1" applyBorder="1" applyAlignment="1">
      <alignment horizontal="center"/>
    </xf>
    <xf numFmtId="49" fontId="0" fillId="0" borderId="5" xfId="1" applyNumberFormat="1" applyFont="1" applyBorder="1" applyAlignment="1">
      <alignment horizont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3" fillId="0" borderId="10" xfId="0" applyFont="1" applyBorder="1" applyAlignment="1">
      <alignment horizontal="left"/>
    </xf>
    <xf numFmtId="0" fontId="44" fillId="0" borderId="10" xfId="0" applyFont="1" applyBorder="1" applyAlignment="1">
      <alignment horizontal="left"/>
    </xf>
    <xf numFmtId="49" fontId="0" fillId="0" borderId="3" xfId="1" applyNumberFormat="1" applyFont="1" applyBorder="1" applyAlignment="1">
      <alignment horizontal="center" vertical="center" shrinkToFit="1"/>
    </xf>
    <xf numFmtId="49" fontId="0" fillId="0" borderId="5" xfId="1" applyNumberFormat="1" applyFont="1" applyBorder="1" applyAlignment="1">
      <alignment horizontal="center" vertical="center" shrinkToFit="1"/>
    </xf>
    <xf numFmtId="0" fontId="45" fillId="6" borderId="11" xfId="0" applyFont="1" applyFill="1" applyBorder="1" applyAlignment="1">
      <alignment horizontal="center" vertical="center" textRotation="255"/>
    </xf>
    <xf numFmtId="0" fontId="45" fillId="6" borderId="57" xfId="0" applyFont="1" applyFill="1" applyBorder="1" applyAlignment="1">
      <alignment horizontal="center" vertical="center" textRotation="255"/>
    </xf>
    <xf numFmtId="0" fontId="45" fillId="6" borderId="12" xfId="0" applyFont="1" applyFill="1" applyBorder="1" applyAlignment="1">
      <alignment horizontal="center" vertical="center" textRotation="255"/>
    </xf>
    <xf numFmtId="0" fontId="45" fillId="2" borderId="11" xfId="0" applyFont="1" applyFill="1" applyBorder="1" applyAlignment="1">
      <alignment horizontal="center" vertical="center" textRotation="255"/>
    </xf>
    <xf numFmtId="0" fontId="45" fillId="2" borderId="57" xfId="0" applyFont="1" applyFill="1" applyBorder="1" applyAlignment="1">
      <alignment horizontal="center" vertical="center" textRotation="255"/>
    </xf>
    <xf numFmtId="0" fontId="45" fillId="2" borderId="12" xfId="0" applyFont="1" applyFill="1" applyBorder="1" applyAlignment="1">
      <alignment horizontal="center" vertical="center" textRotation="255"/>
    </xf>
    <xf numFmtId="0" fontId="0" fillId="8" borderId="3" xfId="0" applyFill="1" applyBorder="1" applyAlignment="1">
      <alignment horizontal="center"/>
    </xf>
    <xf numFmtId="0" fontId="0" fillId="8" borderId="5" xfId="0" applyFill="1" applyBorder="1" applyAlignment="1">
      <alignment horizontal="center"/>
    </xf>
    <xf numFmtId="0" fontId="45" fillId="8" borderId="11" xfId="0" applyFont="1" applyFill="1" applyBorder="1" applyAlignment="1">
      <alignment horizontal="center" vertical="center" textRotation="255"/>
    </xf>
    <xf numFmtId="0" fontId="45" fillId="8" borderId="57" xfId="0" applyFont="1" applyFill="1" applyBorder="1" applyAlignment="1">
      <alignment horizontal="center" vertical="center" textRotation="255"/>
    </xf>
    <xf numFmtId="0" fontId="45" fillId="8" borderId="12" xfId="0" applyFont="1" applyFill="1" applyBorder="1" applyAlignment="1">
      <alignment horizontal="center" vertical="center" textRotation="255"/>
    </xf>
    <xf numFmtId="0" fontId="0" fillId="8" borderId="1" xfId="0" applyFill="1" applyBorder="1" applyAlignment="1">
      <alignment horizontal="center"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0" fillId="0" borderId="11" xfId="2" applyFont="1" applyBorder="1" applyAlignment="1">
      <alignment horizontal="center" vertical="center"/>
    </xf>
    <xf numFmtId="0" fontId="30" fillId="0" borderId="9" xfId="2" applyFont="1" applyBorder="1" applyAlignment="1">
      <alignment horizontal="center" vertical="center"/>
    </xf>
    <xf numFmtId="0" fontId="30" fillId="0" borderId="12" xfId="2" applyFont="1" applyBorder="1" applyAlignment="1">
      <alignment horizontal="center" vertical="center"/>
    </xf>
    <xf numFmtId="0" fontId="30" fillId="0" borderId="99" xfId="2" applyFont="1" applyBorder="1" applyAlignment="1">
      <alignment horizontal="center" vertical="center"/>
    </xf>
    <xf numFmtId="0" fontId="30" fillId="0" borderId="108" xfId="2" applyFont="1" applyBorder="1" applyAlignment="1">
      <alignment horizontal="center" vertical="center"/>
    </xf>
    <xf numFmtId="0" fontId="30" fillId="0" borderId="45" xfId="2" applyFont="1" applyBorder="1" applyAlignment="1">
      <alignment horizontal="center" vertical="center"/>
    </xf>
    <xf numFmtId="0" fontId="34" fillId="0" borderId="58" xfId="2" applyFont="1" applyBorder="1" applyAlignment="1">
      <alignment horizontal="left" vertical="center" shrinkToFit="1"/>
    </xf>
    <xf numFmtId="0" fontId="34" fillId="0" borderId="0" xfId="2" applyFont="1" applyBorder="1" applyAlignment="1">
      <alignment horizontal="left" vertical="center" shrinkToFit="1"/>
    </xf>
    <xf numFmtId="0" fontId="34" fillId="0" borderId="9" xfId="2" applyFont="1" applyBorder="1" applyAlignment="1">
      <alignment horizontal="left" vertical="center" shrinkToFit="1"/>
    </xf>
    <xf numFmtId="0" fontId="34" fillId="0" borderId="7" xfId="2" applyFont="1" applyBorder="1" applyAlignment="1">
      <alignment horizontal="left" vertical="center" shrinkToFit="1"/>
    </xf>
    <xf numFmtId="0" fontId="34" fillId="0" borderId="10" xfId="2" applyFont="1" applyBorder="1" applyAlignment="1">
      <alignment horizontal="left" vertical="center" shrinkToFit="1"/>
    </xf>
    <xf numFmtId="0" fontId="34" fillId="0" borderId="8" xfId="2" applyFont="1" applyBorder="1" applyAlignment="1">
      <alignment horizontal="left" vertical="center" shrinkToFit="1"/>
    </xf>
    <xf numFmtId="0" fontId="30" fillId="4" borderId="83" xfId="2" applyFont="1" applyFill="1" applyBorder="1" applyAlignment="1">
      <alignment horizontal="center" vertical="center"/>
    </xf>
    <xf numFmtId="0" fontId="31" fillId="4" borderId="84" xfId="2" applyFont="1" applyFill="1" applyBorder="1" applyAlignment="1">
      <alignment horizontal="center" vertical="center"/>
    </xf>
    <xf numFmtId="0" fontId="30" fillId="4" borderId="14" xfId="2" applyFont="1" applyFill="1" applyBorder="1" applyAlignment="1">
      <alignment horizontal="center" vertical="center"/>
    </xf>
    <xf numFmtId="0" fontId="31" fillId="4" borderId="15" xfId="2" applyFont="1" applyFill="1" applyBorder="1" applyAlignment="1">
      <alignment horizontal="center" vertical="center"/>
    </xf>
    <xf numFmtId="0" fontId="31" fillId="4" borderId="16" xfId="2" applyFont="1" applyFill="1" applyBorder="1" applyAlignment="1">
      <alignment horizontal="center" vertical="center"/>
    </xf>
    <xf numFmtId="0" fontId="31" fillId="4" borderId="92" xfId="2" applyFont="1" applyFill="1" applyBorder="1" applyAlignment="1">
      <alignment horizontal="center" vertical="center"/>
    </xf>
    <xf numFmtId="0" fontId="31" fillId="4" borderId="10" xfId="2" applyFont="1" applyFill="1" applyBorder="1" applyAlignment="1">
      <alignment horizontal="center" vertical="center"/>
    </xf>
    <xf numFmtId="0" fontId="31" fillId="4" borderId="8" xfId="2" applyFont="1" applyFill="1" applyBorder="1" applyAlignment="1">
      <alignment horizontal="center" vertical="center"/>
    </xf>
    <xf numFmtId="0" fontId="32" fillId="0" borderId="11" xfId="2" applyFont="1" applyBorder="1" applyAlignment="1">
      <alignment horizontal="center" vertical="center" textRotation="255"/>
    </xf>
    <xf numFmtId="0" fontId="32" fillId="0" borderId="57" xfId="2" applyFont="1" applyBorder="1" applyAlignment="1">
      <alignment horizontal="center" vertical="center" textRotation="255"/>
    </xf>
    <xf numFmtId="0" fontId="32" fillId="0" borderId="12" xfId="2" applyFont="1" applyBorder="1" applyAlignment="1">
      <alignment horizontal="center" vertical="center" textRotation="255"/>
    </xf>
    <xf numFmtId="0" fontId="30" fillId="0" borderId="102" xfId="2" applyFont="1" applyBorder="1" applyAlignment="1">
      <alignment horizontal="right" vertical="center"/>
    </xf>
    <xf numFmtId="0" fontId="30" fillId="0" borderId="107" xfId="2" applyFont="1" applyBorder="1" applyAlignment="1">
      <alignment horizontal="right" vertical="center"/>
    </xf>
    <xf numFmtId="0" fontId="30" fillId="0" borderId="103" xfId="2" applyFont="1" applyBorder="1" applyAlignment="1">
      <alignment horizontal="right" vertical="center"/>
    </xf>
    <xf numFmtId="0" fontId="32" fillId="0" borderId="1" xfId="2" applyFont="1" applyBorder="1" applyAlignment="1">
      <alignment horizontal="left" vertical="center"/>
    </xf>
    <xf numFmtId="0" fontId="33" fillId="2" borderId="11" xfId="2" applyFont="1" applyFill="1" applyBorder="1" applyAlignment="1">
      <alignment horizontal="center" vertical="center" textRotation="255" wrapText="1"/>
    </xf>
    <xf numFmtId="0" fontId="33" fillId="2" borderId="57" xfId="2" applyFont="1" applyFill="1" applyBorder="1" applyAlignment="1">
      <alignment horizontal="center" vertical="center" textRotation="255" wrapText="1"/>
    </xf>
    <xf numFmtId="0" fontId="33" fillId="2" borderId="12" xfId="2" applyFont="1" applyFill="1" applyBorder="1" applyAlignment="1">
      <alignment horizontal="center" vertical="center" textRotation="255" wrapText="1"/>
    </xf>
    <xf numFmtId="0" fontId="32" fillId="2" borderId="3" xfId="2" applyFont="1" applyFill="1" applyBorder="1" applyAlignment="1">
      <alignment horizontal="left" vertical="center"/>
    </xf>
    <xf numFmtId="0" fontId="32" fillId="2" borderId="4" xfId="2" applyFont="1" applyFill="1" applyBorder="1" applyAlignment="1">
      <alignment horizontal="left" vertical="center"/>
    </xf>
    <xf numFmtId="0" fontId="32" fillId="2" borderId="5" xfId="2" applyFont="1" applyFill="1" applyBorder="1" applyAlignment="1">
      <alignment horizontal="left" vertical="center"/>
    </xf>
    <xf numFmtId="0" fontId="31" fillId="0" borderId="1" xfId="0" applyFont="1" applyBorder="1" applyAlignment="1">
      <alignment vertical="center"/>
    </xf>
    <xf numFmtId="0" fontId="33" fillId="0" borderId="1" xfId="0" applyFont="1" applyBorder="1" applyAlignment="1">
      <alignment vertical="center"/>
    </xf>
    <xf numFmtId="0" fontId="34" fillId="0" borderId="3" xfId="2" applyFont="1" applyBorder="1" applyAlignment="1">
      <alignment horizontal="left" vertical="center"/>
    </xf>
    <xf numFmtId="0" fontId="34" fillId="0" borderId="4" xfId="2" applyFont="1" applyBorder="1" applyAlignment="1">
      <alignment horizontal="left" vertical="center"/>
    </xf>
    <xf numFmtId="0" fontId="34" fillId="0" borderId="5" xfId="2" applyFont="1" applyBorder="1" applyAlignment="1">
      <alignment horizontal="left" vertical="center"/>
    </xf>
    <xf numFmtId="0" fontId="30" fillId="0" borderId="3" xfId="2" applyFont="1" applyBorder="1" applyAlignment="1">
      <alignment horizontal="center" vertical="center"/>
    </xf>
    <xf numFmtId="0" fontId="30" fillId="0" borderId="5" xfId="2" applyFont="1" applyBorder="1" applyAlignment="1">
      <alignment horizontal="center" vertical="center"/>
    </xf>
    <xf numFmtId="0" fontId="30" fillId="0" borderId="1" xfId="2" applyFont="1" applyBorder="1" applyAlignment="1">
      <alignment horizontal="center" vertical="center"/>
    </xf>
    <xf numFmtId="0" fontId="32" fillId="9" borderId="57" xfId="2" applyFont="1" applyFill="1" applyBorder="1" applyAlignment="1">
      <alignment horizontal="center" vertical="center" textRotation="255"/>
    </xf>
    <xf numFmtId="0" fontId="32" fillId="9" borderId="23" xfId="2" applyFont="1" applyFill="1" applyBorder="1" applyAlignment="1">
      <alignment horizontal="center" vertical="center" textRotation="255"/>
    </xf>
    <xf numFmtId="0" fontId="30" fillId="0" borderId="10" xfId="2" applyFont="1" applyBorder="1" applyAlignment="1" applyProtection="1">
      <alignment horizontal="center" vertical="center"/>
      <protection locked="0"/>
    </xf>
    <xf numFmtId="0" fontId="32" fillId="9" borderId="11" xfId="2" applyFont="1" applyFill="1" applyBorder="1" applyAlignment="1">
      <alignment horizontal="center" vertical="center" textRotation="255"/>
    </xf>
    <xf numFmtId="0" fontId="32" fillId="9" borderId="3" xfId="2" applyFont="1" applyFill="1" applyBorder="1" applyAlignment="1">
      <alignment horizontal="left" vertical="center"/>
    </xf>
    <xf numFmtId="0" fontId="32" fillId="9" borderId="4" xfId="2" applyFont="1" applyFill="1" applyBorder="1" applyAlignment="1">
      <alignment horizontal="left" vertical="center"/>
    </xf>
    <xf numFmtId="0" fontId="32" fillId="9" borderId="5" xfId="2" applyFont="1" applyFill="1" applyBorder="1" applyAlignment="1">
      <alignment horizontal="left" vertical="center"/>
    </xf>
    <xf numFmtId="0" fontId="32" fillId="9" borderId="94" xfId="2" applyFont="1" applyFill="1" applyBorder="1" applyAlignment="1">
      <alignment horizontal="left" vertical="center"/>
    </xf>
    <xf numFmtId="0" fontId="32" fillId="9" borderId="95" xfId="2" applyFont="1" applyFill="1" applyBorder="1" applyAlignment="1">
      <alignment horizontal="left" vertical="center"/>
    </xf>
    <xf numFmtId="0" fontId="32" fillId="9" borderId="105" xfId="2" applyFont="1" applyFill="1" applyBorder="1" applyAlignment="1">
      <alignment horizontal="left" vertical="center"/>
    </xf>
    <xf numFmtId="0" fontId="46" fillId="0" borderId="0" xfId="0" applyFont="1" applyAlignment="1">
      <alignment horizontal="center" vertical="center"/>
    </xf>
    <xf numFmtId="0" fontId="47" fillId="0" borderId="0" xfId="0" applyFont="1" applyAlignment="1">
      <alignment horizontal="left" vertical="center" wrapText="1"/>
    </xf>
    <xf numFmtId="0" fontId="38" fillId="5" borderId="118" xfId="2" applyFont="1" applyFill="1" applyBorder="1" applyAlignment="1">
      <alignment horizontal="center" vertical="center"/>
    </xf>
    <xf numFmtId="0" fontId="38" fillId="5" borderId="57" xfId="2" applyFont="1" applyFill="1" applyBorder="1" applyAlignment="1">
      <alignment horizontal="center" vertical="center"/>
    </xf>
    <xf numFmtId="0" fontId="38" fillId="5" borderId="12" xfId="2" applyFont="1" applyFill="1" applyBorder="1" applyAlignment="1">
      <alignment horizontal="center" vertical="center"/>
    </xf>
    <xf numFmtId="0" fontId="37" fillId="5" borderId="0" xfId="2" applyFont="1" applyFill="1" applyAlignment="1">
      <alignment horizontal="left" vertical="center"/>
    </xf>
    <xf numFmtId="0" fontId="38" fillId="5" borderId="0" xfId="2" applyFont="1" applyFill="1" applyAlignment="1">
      <alignment horizontal="left" vertical="center"/>
    </xf>
    <xf numFmtId="0" fontId="38" fillId="5" borderId="1" xfId="2"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justify" vertical="center" wrapText="1"/>
    </xf>
    <xf numFmtId="0" fontId="4"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justify" vertical="center" wrapText="1"/>
    </xf>
    <xf numFmtId="0" fontId="2" fillId="0" borderId="6" xfId="0" applyFont="1" applyBorder="1" applyAlignment="1">
      <alignment horizontal="right" vertical="center" wrapText="1"/>
    </xf>
    <xf numFmtId="0" fontId="2" fillId="0" borderId="2"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left" vertical="center" wrapText="1"/>
    </xf>
    <xf numFmtId="2" fontId="2" fillId="0" borderId="0" xfId="0" applyNumberFormat="1" applyFont="1" applyBorder="1" applyAlignment="1">
      <alignment horizontal="right" vertical="center" wrapText="1"/>
    </xf>
    <xf numFmtId="0" fontId="2" fillId="0" borderId="1" xfId="0" applyFont="1" applyBorder="1" applyAlignment="1">
      <alignment horizontal="left" vertical="center" wrapText="1"/>
    </xf>
    <xf numFmtId="0" fontId="2" fillId="0" borderId="3" xfId="0" applyFont="1" applyBorder="1" applyAlignment="1">
      <alignment horizontal="right" vertical="center"/>
    </xf>
    <xf numFmtId="176" fontId="2" fillId="0" borderId="1"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5" xfId="0" applyNumberFormat="1" applyFont="1" applyBorder="1" applyAlignment="1">
      <alignment horizontal="center"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38" fontId="2" fillId="0" borderId="4" xfId="1" applyFont="1" applyBorder="1" applyAlignment="1">
      <alignment horizontal="right" vertical="center"/>
    </xf>
    <xf numFmtId="0" fontId="2" fillId="0" borderId="4" xfId="0" applyFont="1" applyBorder="1" applyAlignment="1">
      <alignment horizontal="left" vertical="center" wrapText="1"/>
    </xf>
    <xf numFmtId="0" fontId="2" fillId="0" borderId="10"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9" xfId="0" applyFont="1" applyBorder="1" applyAlignment="1">
      <alignment horizontal="justify" vertical="center" wrapText="1"/>
    </xf>
    <xf numFmtId="0" fontId="46" fillId="0" borderId="10" xfId="0" applyFont="1" applyBorder="1" applyAlignment="1">
      <alignment horizontal="distributed" vertical="center"/>
    </xf>
    <xf numFmtId="0" fontId="5" fillId="0" borderId="10" xfId="0" applyFont="1" applyBorder="1" applyAlignment="1">
      <alignment horizontal="distributed" vertical="center"/>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5" fillId="10" borderId="4" xfId="0" applyFont="1" applyFill="1" applyBorder="1" applyAlignment="1" applyProtection="1">
      <alignment vertical="center"/>
      <protection locked="0"/>
    </xf>
    <xf numFmtId="0" fontId="13" fillId="0" borderId="55" xfId="0" applyFont="1" applyBorder="1" applyAlignment="1">
      <alignment horizontal="left"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98" xfId="0" applyFont="1" applyBorder="1" applyAlignment="1">
      <alignment horizontal="center" vertical="center"/>
    </xf>
    <xf numFmtId="0" fontId="10" fillId="0" borderId="50" xfId="0" applyFont="1" applyBorder="1" applyAlignment="1">
      <alignment horizontal="center" vertical="center"/>
    </xf>
    <xf numFmtId="177" fontId="5" fillId="2" borderId="35" xfId="0" applyNumberFormat="1" applyFont="1" applyFill="1" applyBorder="1" applyAlignment="1">
      <alignment horizontal="right" vertical="center"/>
    </xf>
    <xf numFmtId="177" fontId="5" fillId="2" borderId="36" xfId="0" applyNumberFormat="1" applyFont="1" applyFill="1" applyBorder="1" applyAlignment="1">
      <alignment horizontal="right" vertical="center"/>
    </xf>
    <xf numFmtId="177" fontId="5" fillId="2" borderId="55" xfId="0" applyNumberFormat="1" applyFont="1" applyFill="1" applyBorder="1" applyAlignment="1">
      <alignment horizontal="right" vertical="center"/>
    </xf>
    <xf numFmtId="177" fontId="5" fillId="2" borderId="56" xfId="0" applyNumberFormat="1" applyFont="1" applyFill="1" applyBorder="1" applyAlignment="1">
      <alignment horizontal="right" vertical="center"/>
    </xf>
    <xf numFmtId="0" fontId="10" fillId="0" borderId="27" xfId="0" applyFont="1" applyBorder="1" applyAlignment="1">
      <alignment horizontal="distributed" vertical="center"/>
    </xf>
    <xf numFmtId="177" fontId="5" fillId="5" borderId="26" xfId="0" applyNumberFormat="1" applyFont="1" applyFill="1" applyBorder="1" applyAlignment="1">
      <alignment horizontal="right" vertical="center"/>
    </xf>
    <xf numFmtId="177" fontId="5" fillId="5" borderId="29" xfId="0" applyNumberFormat="1" applyFont="1" applyFill="1" applyBorder="1" applyAlignment="1">
      <alignment horizontal="right"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177" fontId="5" fillId="5" borderId="21" xfId="0" applyNumberFormat="1" applyFont="1" applyFill="1" applyBorder="1" applyAlignment="1">
      <alignment horizontal="right" vertical="center"/>
    </xf>
    <xf numFmtId="177" fontId="5" fillId="5" borderId="72" xfId="0" applyNumberFormat="1" applyFont="1" applyFill="1" applyBorder="1" applyAlignment="1">
      <alignment horizontal="right" vertical="center"/>
    </xf>
    <xf numFmtId="177" fontId="5" fillId="5" borderId="39" xfId="0" applyNumberFormat="1" applyFont="1" applyFill="1" applyBorder="1" applyAlignment="1">
      <alignment horizontal="right" vertical="center"/>
    </xf>
    <xf numFmtId="177" fontId="5" fillId="5" borderId="43" xfId="0" applyNumberFormat="1" applyFont="1" applyFill="1" applyBorder="1" applyAlignment="1">
      <alignment horizontal="right" vertical="center"/>
    </xf>
    <xf numFmtId="177" fontId="5" fillId="5" borderId="55" xfId="0" applyNumberFormat="1" applyFont="1" applyFill="1" applyBorder="1" applyAlignment="1">
      <alignment horizontal="right" vertical="center"/>
    </xf>
    <xf numFmtId="177" fontId="5" fillId="5" borderId="56" xfId="0" applyNumberFormat="1" applyFont="1" applyFill="1" applyBorder="1" applyAlignment="1">
      <alignment horizontal="right" vertical="center"/>
    </xf>
    <xf numFmtId="177" fontId="5" fillId="5" borderId="66" xfId="0" applyNumberFormat="1" applyFont="1" applyFill="1" applyBorder="1" applyAlignment="1">
      <alignment horizontal="right" vertical="center"/>
    </xf>
    <xf numFmtId="177" fontId="5" fillId="5" borderId="70" xfId="0" applyNumberFormat="1" applyFont="1" applyFill="1" applyBorder="1" applyAlignment="1">
      <alignment horizontal="right" vertical="center"/>
    </xf>
    <xf numFmtId="177" fontId="5" fillId="5" borderId="35" xfId="0" applyNumberFormat="1" applyFont="1" applyFill="1" applyBorder="1" applyAlignment="1">
      <alignment horizontal="right" vertical="center"/>
    </xf>
    <xf numFmtId="177" fontId="5" fillId="5" borderId="36" xfId="0" applyNumberFormat="1" applyFont="1" applyFill="1" applyBorder="1" applyAlignment="1">
      <alignment horizontal="right" vertical="center"/>
    </xf>
    <xf numFmtId="177" fontId="5" fillId="2" borderId="39" xfId="0" applyNumberFormat="1" applyFont="1" applyFill="1" applyBorder="1" applyAlignment="1">
      <alignment horizontal="right" vertical="center"/>
    </xf>
    <xf numFmtId="177" fontId="5" fillId="2" borderId="43" xfId="0" applyNumberFormat="1" applyFont="1" applyFill="1" applyBorder="1" applyAlignment="1">
      <alignment horizontal="right" vertical="center"/>
    </xf>
    <xf numFmtId="0" fontId="5" fillId="0" borderId="13" xfId="0" applyFont="1" applyBorder="1" applyAlignment="1">
      <alignment horizontal="right"/>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13"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177" fontId="5" fillId="5" borderId="98" xfId="0" applyNumberFormat="1" applyFont="1" applyFill="1" applyBorder="1" applyAlignment="1">
      <alignment horizontal="right" vertical="center"/>
    </xf>
    <xf numFmtId="177" fontId="5" fillId="5" borderId="100" xfId="0" applyNumberFormat="1" applyFont="1" applyFill="1" applyBorder="1" applyAlignment="1">
      <alignment horizontal="right" vertical="center"/>
    </xf>
    <xf numFmtId="177" fontId="5" fillId="2" borderId="26" xfId="0" applyNumberFormat="1" applyFont="1" applyFill="1" applyBorder="1" applyAlignment="1">
      <alignment horizontal="right" vertical="center"/>
    </xf>
    <xf numFmtId="177" fontId="5" fillId="2" borderId="29" xfId="0" applyNumberFormat="1" applyFont="1" applyFill="1" applyBorder="1" applyAlignment="1">
      <alignment horizontal="right" vertical="center"/>
    </xf>
    <xf numFmtId="0" fontId="8" fillId="0" borderId="0" xfId="0" applyFont="1" applyAlignment="1">
      <alignment horizontal="center" vertical="center"/>
    </xf>
    <xf numFmtId="0" fontId="5" fillId="0" borderId="10" xfId="0" applyNumberFormat="1" applyFont="1" applyBorder="1" applyAlignment="1">
      <alignment horizontal="center" vertical="center" shrinkToFit="1"/>
    </xf>
    <xf numFmtId="0" fontId="5" fillId="0" borderId="4" xfId="0" applyFont="1" applyBorder="1" applyAlignment="1">
      <alignment horizontal="right" vertical="center"/>
    </xf>
    <xf numFmtId="176" fontId="5" fillId="0" borderId="0" xfId="0" applyNumberFormat="1" applyFont="1" applyAlignment="1">
      <alignment horizontal="right" vertical="center"/>
    </xf>
    <xf numFmtId="0" fontId="5" fillId="0" borderId="10" xfId="0"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pplyProtection="1">
      <alignment horizontal="right" vertical="center"/>
      <protection locked="0"/>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38" fontId="4" fillId="0" borderId="0" xfId="1" applyFont="1" applyAlignment="1">
      <alignment horizontal="right" vertical="center"/>
    </xf>
    <xf numFmtId="178" fontId="4" fillId="0" borderId="0" xfId="0" applyNumberFormat="1" applyFont="1" applyAlignment="1">
      <alignment horizontal="center" vertical="center"/>
    </xf>
    <xf numFmtId="0" fontId="14" fillId="0" borderId="0" xfId="0" applyFont="1" applyAlignment="1">
      <alignment horizontal="center" vertical="center"/>
    </xf>
    <xf numFmtId="0" fontId="4" fillId="0" borderId="0" xfId="0" applyFont="1" applyBorder="1" applyAlignment="1">
      <alignment vertical="top" wrapText="1"/>
    </xf>
    <xf numFmtId="0" fontId="0" fillId="0" borderId="0" xfId="0" applyAlignment="1">
      <alignment vertical="top" wrapText="1"/>
    </xf>
    <xf numFmtId="0" fontId="11" fillId="0" borderId="58"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0" fontId="11" fillId="0" borderId="8" xfId="0" applyFont="1" applyBorder="1" applyAlignment="1">
      <alignment horizontal="left" vertical="center" wrapText="1"/>
    </xf>
    <xf numFmtId="0" fontId="11" fillId="0" borderId="5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55" xfId="0" applyFont="1" applyBorder="1" applyAlignment="1">
      <alignment horizontal="left" vertical="center" wrapText="1"/>
    </xf>
    <xf numFmtId="0" fontId="5" fillId="0" borderId="0" xfId="0" applyFont="1" applyBorder="1" applyAlignment="1">
      <alignment horizontal="left" vertical="center" wrapText="1"/>
    </xf>
    <xf numFmtId="0" fontId="5" fillId="0" borderId="56" xfId="0" applyFont="1" applyBorder="1" applyAlignment="1">
      <alignment horizontal="left" vertical="center" wrapText="1"/>
    </xf>
    <xf numFmtId="0" fontId="5" fillId="0" borderId="10" xfId="0" applyFont="1" applyBorder="1" applyAlignment="1">
      <alignment horizontal="left" vertical="center"/>
    </xf>
    <xf numFmtId="0" fontId="4" fillId="0" borderId="0" xfId="0" applyFont="1" applyBorder="1" applyAlignment="1">
      <alignment horizontal="left" vertical="top" wrapText="1"/>
    </xf>
    <xf numFmtId="0" fontId="0" fillId="0" borderId="0" xfId="0" applyAlignment="1">
      <alignment horizontal="left" vertical="top" wrapText="1"/>
    </xf>
    <xf numFmtId="0" fontId="10" fillId="0" borderId="6"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19"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58" xfId="0" applyFont="1" applyBorder="1" applyAlignment="1">
      <alignmen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11" fillId="0" borderId="7" xfId="0" applyFont="1" applyBorder="1" applyAlignment="1">
      <alignment vertical="center" wrapText="1"/>
    </xf>
    <xf numFmtId="0" fontId="11" fillId="0" borderId="10" xfId="0" applyFont="1" applyBorder="1" applyAlignment="1">
      <alignment vertical="center" wrapText="1"/>
    </xf>
    <xf numFmtId="0" fontId="11" fillId="0" borderId="8" xfId="0" applyFont="1" applyBorder="1" applyAlignment="1">
      <alignment vertical="center" wrapText="1"/>
    </xf>
    <xf numFmtId="0" fontId="11" fillId="0" borderId="12"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6" xfId="0" applyNumberFormat="1" applyFont="1" applyBorder="1" applyAlignment="1">
      <alignment horizontal="center" vertical="center" wrapText="1"/>
    </xf>
    <xf numFmtId="0" fontId="10" fillId="0" borderId="87" xfId="0" applyNumberFormat="1" applyFont="1" applyBorder="1" applyAlignment="1">
      <alignment horizontal="center" vertical="center" wrapText="1"/>
    </xf>
    <xf numFmtId="0" fontId="10" fillId="0" borderId="88"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5" fillId="0" borderId="0" xfId="0" applyFont="1" applyBorder="1" applyAlignment="1">
      <alignment horizontal="left" vertical="center"/>
    </xf>
    <xf numFmtId="0" fontId="11" fillId="0" borderId="14" xfId="0" applyFont="1" applyBorder="1" applyAlignment="1">
      <alignment horizontal="center" vertical="center" textRotation="255" shrinkToFit="1"/>
    </xf>
    <xf numFmtId="0" fontId="11" fillId="0" borderId="77" xfId="0" applyFont="1" applyBorder="1" applyAlignment="1">
      <alignment horizontal="center" vertical="center" textRotation="255" shrinkToFit="1"/>
    </xf>
    <xf numFmtId="0" fontId="11" fillId="0" borderId="55" xfId="0" applyFont="1" applyBorder="1" applyAlignment="1">
      <alignment horizontal="center" vertical="center" textRotation="255" shrinkToFit="1"/>
    </xf>
    <xf numFmtId="0" fontId="11" fillId="0" borderId="56" xfId="0" applyFont="1" applyBorder="1" applyAlignment="1">
      <alignment horizontal="center" vertical="center" textRotation="255" shrinkToFit="1"/>
    </xf>
    <xf numFmtId="0" fontId="11" fillId="0" borderId="21" xfId="0" applyFont="1" applyBorder="1" applyAlignment="1">
      <alignment horizontal="center" vertical="center" textRotation="255" shrinkToFit="1"/>
    </xf>
    <xf numFmtId="0" fontId="11" fillId="0" borderId="72" xfId="0" applyFont="1" applyBorder="1" applyAlignment="1">
      <alignment horizontal="center" vertical="center" textRotation="255"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77" xfId="0" applyFont="1" applyBorder="1" applyAlignment="1">
      <alignment horizontal="center" vertical="center"/>
    </xf>
    <xf numFmtId="0" fontId="5" fillId="0" borderId="55" xfId="0" applyFont="1" applyBorder="1" applyAlignment="1">
      <alignment horizontal="center" vertical="center"/>
    </xf>
    <xf numFmtId="0" fontId="5" fillId="0" borderId="0" xfId="0" applyFont="1" applyBorder="1" applyAlignment="1">
      <alignment horizontal="center" vertical="center"/>
    </xf>
    <xf numFmtId="0" fontId="5" fillId="0" borderId="56" xfId="0" applyFont="1" applyBorder="1" applyAlignment="1">
      <alignment horizontal="center" vertical="center"/>
    </xf>
    <xf numFmtId="0" fontId="5" fillId="0" borderId="21" xfId="0" applyFont="1" applyBorder="1" applyAlignment="1">
      <alignment horizontal="center" vertical="center"/>
    </xf>
    <xf numFmtId="0" fontId="5" fillId="0" borderId="13" xfId="0" applyFont="1" applyBorder="1" applyAlignment="1">
      <alignment horizontal="center" vertical="center"/>
    </xf>
    <xf numFmtId="0" fontId="5" fillId="0" borderId="72" xfId="0" applyFont="1" applyBorder="1" applyAlignment="1">
      <alignment horizontal="center" vertical="center"/>
    </xf>
    <xf numFmtId="0" fontId="5" fillId="0" borderId="10" xfId="0" applyFont="1" applyBorder="1" applyAlignment="1">
      <alignment horizontal="center" vertical="center"/>
    </xf>
    <xf numFmtId="176" fontId="5" fillId="0" borderId="4" xfId="0" applyNumberFormat="1" applyFont="1" applyBorder="1" applyAlignment="1">
      <alignment horizontal="center" vertical="center"/>
    </xf>
    <xf numFmtId="0" fontId="8"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lignment horizontal="justify" vertical="center"/>
    </xf>
    <xf numFmtId="0" fontId="5" fillId="0" borderId="0" xfId="0" applyFont="1" applyAlignment="1">
      <alignment vertical="center"/>
    </xf>
    <xf numFmtId="0" fontId="10" fillId="0" borderId="0" xfId="0" applyFont="1" applyAlignment="1">
      <alignment horizontal="justify" vertical="center"/>
    </xf>
    <xf numFmtId="0" fontId="5" fillId="0" borderId="0" xfId="0" applyFont="1" applyFill="1" applyAlignment="1">
      <alignment vertical="center"/>
    </xf>
    <xf numFmtId="179" fontId="5" fillId="0" borderId="0" xfId="0" applyNumberFormat="1" applyFont="1" applyAlignment="1">
      <alignment horizontal="center" vertical="center"/>
    </xf>
    <xf numFmtId="0" fontId="11" fillId="0" borderId="14" xfId="0" applyFont="1" applyBorder="1" applyAlignment="1">
      <alignment horizontal="center" vertical="center" textRotation="255"/>
    </xf>
    <xf numFmtId="0" fontId="11" fillId="0" borderId="77" xfId="0" applyFont="1" applyBorder="1" applyAlignment="1">
      <alignment horizontal="center" vertical="center" textRotation="255"/>
    </xf>
    <xf numFmtId="0" fontId="11" fillId="0" borderId="55" xfId="0" applyFont="1" applyBorder="1" applyAlignment="1">
      <alignment horizontal="center" vertical="center" textRotation="255"/>
    </xf>
    <xf numFmtId="0" fontId="11" fillId="0" borderId="56" xfId="0" applyFont="1" applyBorder="1" applyAlignment="1">
      <alignment horizontal="center" vertical="center" textRotation="255"/>
    </xf>
    <xf numFmtId="0" fontId="11" fillId="0" borderId="21" xfId="0" applyFont="1" applyBorder="1" applyAlignment="1">
      <alignment horizontal="center" vertical="center" textRotation="255"/>
    </xf>
    <xf numFmtId="0" fontId="11" fillId="0" borderId="72" xfId="0" applyFont="1" applyBorder="1" applyAlignment="1">
      <alignment horizontal="center" vertical="center" textRotation="255"/>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78" xfId="0" applyFont="1" applyBorder="1" applyAlignment="1">
      <alignment horizontal="left" vertical="center" wrapText="1"/>
    </xf>
    <xf numFmtId="0" fontId="19"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21" fillId="0" borderId="0" xfId="0" applyFont="1" applyAlignment="1">
      <alignment horizontal="justify" vertical="center" wrapText="1"/>
    </xf>
    <xf numFmtId="0" fontId="21" fillId="0" borderId="0" xfId="0" applyFont="1" applyAlignment="1">
      <alignment vertical="center"/>
    </xf>
    <xf numFmtId="0" fontId="21" fillId="0" borderId="0" xfId="0" applyFont="1" applyAlignment="1">
      <alignment horizontal="left" vertical="center" wrapText="1"/>
    </xf>
    <xf numFmtId="0" fontId="21" fillId="0" borderId="0" xfId="0" applyFont="1" applyAlignment="1">
      <alignment horizontal="right" vertical="center" wrapText="1"/>
    </xf>
    <xf numFmtId="0" fontId="21"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vertical="center"/>
    </xf>
    <xf numFmtId="0" fontId="21" fillId="0" borderId="0" xfId="0" applyFont="1" applyAlignment="1">
      <alignment horizontal="left" vertical="center"/>
    </xf>
    <xf numFmtId="0" fontId="24" fillId="0" borderId="0" xfId="0" applyFont="1" applyBorder="1" applyAlignment="1">
      <alignment horizontal="righ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4" xfId="0" applyFont="1" applyBorder="1" applyAlignment="1">
      <alignment horizontal="right" vertical="center" wrapText="1"/>
    </xf>
    <xf numFmtId="0" fontId="24" fillId="0" borderId="0" xfId="0" applyFont="1" applyBorder="1" applyAlignment="1">
      <alignment horizontal="left" vertical="center" wrapText="1"/>
    </xf>
    <xf numFmtId="38" fontId="24" fillId="0" borderId="0" xfId="1" applyFont="1" applyBorder="1" applyAlignment="1">
      <alignment horizontal="right" vertical="center" wrapText="1"/>
    </xf>
    <xf numFmtId="0" fontId="24" fillId="0" borderId="1" xfId="0" applyFont="1" applyBorder="1" applyAlignment="1">
      <alignment horizontal="justify" vertical="center" wrapText="1"/>
    </xf>
    <xf numFmtId="0" fontId="24" fillId="0" borderId="11" xfId="0" applyFont="1" applyBorder="1" applyAlignment="1">
      <alignment horizontal="left" vertical="center" wrapText="1"/>
    </xf>
    <xf numFmtId="0" fontId="24" fillId="0" borderId="57" xfId="0" applyFont="1" applyBorder="1" applyAlignment="1">
      <alignment horizontal="left" vertical="center" wrapText="1"/>
    </xf>
    <xf numFmtId="0" fontId="24" fillId="0" borderId="12" xfId="0" applyFont="1" applyBorder="1" applyAlignment="1">
      <alignment horizontal="left" vertical="center" wrapText="1"/>
    </xf>
    <xf numFmtId="176" fontId="24" fillId="0" borderId="1" xfId="0" applyNumberFormat="1" applyFont="1" applyBorder="1" applyAlignment="1">
      <alignment horizontal="right" vertical="center" wrapText="1"/>
    </xf>
    <xf numFmtId="0" fontId="24" fillId="0" borderId="1" xfId="0" applyFont="1" applyBorder="1" applyAlignment="1">
      <alignment horizontal="center" vertical="center" wrapText="1"/>
    </xf>
    <xf numFmtId="0" fontId="24" fillId="0" borderId="78" xfId="0" applyFont="1" applyBorder="1" applyAlignment="1">
      <alignment horizontal="right" vertical="center" wrapText="1"/>
    </xf>
    <xf numFmtId="0" fontId="24" fillId="0" borderId="6" xfId="0" applyFont="1" applyBorder="1" applyAlignment="1">
      <alignment horizontal="left" vertical="center" wrapText="1"/>
    </xf>
    <xf numFmtId="0" fontId="24" fillId="0" borderId="78" xfId="0" applyFont="1" applyBorder="1" applyAlignment="1">
      <alignment horizontal="left" vertical="center" wrapText="1"/>
    </xf>
    <xf numFmtId="38" fontId="24" fillId="0" borderId="4" xfId="1" applyFont="1" applyBorder="1" applyAlignment="1">
      <alignment horizontal="right" vertical="center" wrapText="1"/>
    </xf>
    <xf numFmtId="0" fontId="24" fillId="0" borderId="1" xfId="0" applyFont="1" applyBorder="1" applyAlignment="1">
      <alignment horizontal="right" vertical="center" wrapText="1"/>
    </xf>
    <xf numFmtId="0" fontId="24" fillId="0" borderId="0" xfId="0" applyFont="1" applyAlignment="1">
      <alignment horizontal="justify" vertical="center" wrapText="1"/>
    </xf>
    <xf numFmtId="0" fontId="24" fillId="0" borderId="0" xfId="0" applyFont="1" applyAlignment="1">
      <alignment horizontal="center" vertical="center" wrapText="1"/>
    </xf>
    <xf numFmtId="0" fontId="24" fillId="0" borderId="0" xfId="0" applyFont="1" applyAlignment="1">
      <alignment horizontal="righ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38" fontId="24" fillId="0" borderId="3" xfId="1" applyFont="1" applyBorder="1" applyAlignment="1">
      <alignment horizontal="right" vertical="center" wrapText="1"/>
    </xf>
    <xf numFmtId="38" fontId="24" fillId="0" borderId="6" xfId="1" applyFont="1" applyBorder="1" applyAlignment="1">
      <alignment horizontal="right" vertical="center" wrapText="1"/>
    </xf>
    <xf numFmtId="38" fontId="24" fillId="0" borderId="78" xfId="1" applyFont="1" applyBorder="1" applyAlignment="1">
      <alignment horizontal="right" vertical="center" wrapText="1"/>
    </xf>
    <xf numFmtId="0" fontId="24" fillId="0" borderId="0" xfId="0" applyFont="1" applyAlignment="1">
      <alignment horizontal="left" vertical="center"/>
    </xf>
    <xf numFmtId="0" fontId="24" fillId="0" borderId="10" xfId="0" applyFont="1" applyBorder="1" applyAlignment="1">
      <alignment horizontal="center" vertical="center" wrapText="1"/>
    </xf>
    <xf numFmtId="0" fontId="0" fillId="0" borderId="10" xfId="0" applyBorder="1" applyAlignment="1">
      <alignment horizontal="center" vertical="center"/>
    </xf>
    <xf numFmtId="0" fontId="0" fillId="0" borderId="78"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4" fillId="0" borderId="0" xfId="0" applyFont="1" applyAlignment="1">
      <alignment horizontal="left" vertical="center" wrapText="1"/>
    </xf>
    <xf numFmtId="0" fontId="11" fillId="0" borderId="11" xfId="2" applyFont="1" applyBorder="1" applyAlignment="1">
      <alignment horizontal="left" vertical="top" wrapText="1"/>
    </xf>
    <xf numFmtId="0" fontId="11" fillId="0" borderId="57" xfId="2" applyFont="1" applyBorder="1" applyAlignment="1">
      <alignment horizontal="left" vertical="top" wrapText="1"/>
    </xf>
    <xf numFmtId="0" fontId="11" fillId="0" borderId="12" xfId="2" applyFont="1" applyBorder="1" applyAlignment="1">
      <alignment horizontal="left" vertical="top" wrapText="1"/>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11" fillId="0" borderId="11" xfId="2" applyFont="1" applyBorder="1" applyAlignment="1">
      <alignment vertical="top" wrapText="1"/>
    </xf>
    <xf numFmtId="0" fontId="11" fillId="0" borderId="57" xfId="2" applyFont="1" applyBorder="1" applyAlignment="1">
      <alignment vertical="top" wrapText="1"/>
    </xf>
    <xf numFmtId="0" fontId="11" fillId="0" borderId="12" xfId="2" applyFont="1" applyBorder="1" applyAlignment="1">
      <alignment vertical="top" wrapText="1"/>
    </xf>
    <xf numFmtId="0" fontId="11" fillId="0" borderId="6" xfId="2" applyFont="1" applyBorder="1" applyAlignment="1">
      <alignment horizontal="left" vertical="top" wrapText="1"/>
    </xf>
    <xf numFmtId="0" fontId="11" fillId="0" borderId="78" xfId="2" applyFont="1" applyBorder="1" applyAlignment="1">
      <alignment horizontal="left" vertical="top" wrapText="1"/>
    </xf>
    <xf numFmtId="0" fontId="5" fillId="0" borderId="0" xfId="2" applyFont="1" applyAlignment="1">
      <alignment horizontal="center" vertical="center"/>
    </xf>
    <xf numFmtId="0" fontId="11" fillId="0" borderId="11" xfId="2" applyFont="1" applyBorder="1" applyAlignment="1">
      <alignment horizontal="left" vertical="center" wrapText="1"/>
    </xf>
    <xf numFmtId="0" fontId="11" fillId="0" borderId="12" xfId="2" applyFont="1" applyBorder="1" applyAlignment="1">
      <alignment horizontal="left" vertical="center" wrapText="1"/>
    </xf>
    <xf numFmtId="0" fontId="24" fillId="0" borderId="97" xfId="0" applyFont="1" applyBorder="1" applyAlignment="1">
      <alignment horizontal="center" vertical="center" wrapText="1"/>
    </xf>
    <xf numFmtId="0" fontId="24" fillId="0" borderId="12" xfId="0" applyFont="1" applyBorder="1" applyAlignment="1">
      <alignment horizontal="center" vertical="center" wrapText="1"/>
    </xf>
  </cellXfs>
  <cellStyles count="3">
    <cellStyle name="桁区切り" xfId="1" builtinId="6"/>
    <cellStyle name="標準" xfId="0" builtinId="0"/>
    <cellStyle name="標準 2" xfId="2"/>
  </cellStyles>
  <dxfs count="6">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hyperlink" Target="#&#25552;&#20986;&#26360;&#39006;&#12522;&#12473;&#12488;!A1"/><Relationship Id="rId1" Type="http://schemas.openxmlformats.org/officeDocument/2006/relationships/hyperlink" Target="#&#35211;&#31309;&#12426;!Print_Area"/></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23</xdr:col>
      <xdr:colOff>38100</xdr:colOff>
      <xdr:row>14</xdr:row>
      <xdr:rowOff>53340</xdr:rowOff>
    </xdr:from>
    <xdr:to>
      <xdr:col>23</xdr:col>
      <xdr:colOff>243840</xdr:colOff>
      <xdr:row>14</xdr:row>
      <xdr:rowOff>205740</xdr:rowOff>
    </xdr:to>
    <xdr:sp macro="" textlink="">
      <xdr:nvSpPr>
        <xdr:cNvPr id="2" name="楕円 1"/>
        <xdr:cNvSpPr/>
      </xdr:nvSpPr>
      <xdr:spPr>
        <a:xfrm>
          <a:off x="5836920" y="1539240"/>
          <a:ext cx="205740" cy="1524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76200</xdr:colOff>
      <xdr:row>18</xdr:row>
      <xdr:rowOff>53340</xdr:rowOff>
    </xdr:from>
    <xdr:to>
      <xdr:col>20</xdr:col>
      <xdr:colOff>281940</xdr:colOff>
      <xdr:row>18</xdr:row>
      <xdr:rowOff>205740</xdr:rowOff>
    </xdr:to>
    <xdr:sp macro="" textlink="">
      <xdr:nvSpPr>
        <xdr:cNvPr id="3" name="楕円 2"/>
        <xdr:cNvSpPr/>
      </xdr:nvSpPr>
      <xdr:spPr>
        <a:xfrm>
          <a:off x="7170420" y="2545080"/>
          <a:ext cx="205740" cy="1524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22</xdr:row>
      <xdr:rowOff>53340</xdr:rowOff>
    </xdr:from>
    <xdr:to>
      <xdr:col>22</xdr:col>
      <xdr:colOff>358140</xdr:colOff>
      <xdr:row>22</xdr:row>
      <xdr:rowOff>205740</xdr:rowOff>
    </xdr:to>
    <xdr:sp macro="" textlink="">
      <xdr:nvSpPr>
        <xdr:cNvPr id="4" name="楕円 3"/>
        <xdr:cNvSpPr/>
      </xdr:nvSpPr>
      <xdr:spPr>
        <a:xfrm>
          <a:off x="8755380" y="3048000"/>
          <a:ext cx="205740" cy="1524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22</xdr:row>
      <xdr:rowOff>45720</xdr:rowOff>
    </xdr:from>
    <xdr:to>
      <xdr:col>23</xdr:col>
      <xdr:colOff>853440</xdr:colOff>
      <xdr:row>22</xdr:row>
      <xdr:rowOff>236220</xdr:rowOff>
    </xdr:to>
    <xdr:sp macro="" textlink="">
      <xdr:nvSpPr>
        <xdr:cNvPr id="5" name="楕円 4"/>
        <xdr:cNvSpPr/>
      </xdr:nvSpPr>
      <xdr:spPr>
        <a:xfrm>
          <a:off x="9822180" y="3040380"/>
          <a:ext cx="777240" cy="1905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68580</xdr:colOff>
      <xdr:row>24</xdr:row>
      <xdr:rowOff>160020</xdr:rowOff>
    </xdr:from>
    <xdr:to>
      <xdr:col>24</xdr:col>
      <xdr:colOff>464820</xdr:colOff>
      <xdr:row>25</xdr:row>
      <xdr:rowOff>137160</xdr:rowOff>
    </xdr:to>
    <xdr:sp macro="" textlink="">
      <xdr:nvSpPr>
        <xdr:cNvPr id="6" name="楕円 5"/>
        <xdr:cNvSpPr/>
      </xdr:nvSpPr>
      <xdr:spPr>
        <a:xfrm>
          <a:off x="15697200" y="5676900"/>
          <a:ext cx="396240" cy="2286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60960</xdr:colOff>
      <xdr:row>1</xdr:row>
      <xdr:rowOff>60961</xdr:rowOff>
    </xdr:from>
    <xdr:to>
      <xdr:col>8</xdr:col>
      <xdr:colOff>650252</xdr:colOff>
      <xdr:row>15</xdr:row>
      <xdr:rowOff>175261</xdr:rowOff>
    </xdr:to>
    <xdr:sp macro="" textlink="">
      <xdr:nvSpPr>
        <xdr:cNvPr id="7" name="テキスト ボックス 6">
          <a:extLst>
            <a:ext uri="{FF2B5EF4-FFF2-40B4-BE49-F238E27FC236}">
              <a16:creationId xmlns:a16="http://schemas.microsoft.com/office/drawing/2014/main" id="{EAE64F1E-AF31-4955-AEAC-63E9525C9AC4}"/>
            </a:ext>
          </a:extLst>
        </xdr:cNvPr>
        <xdr:cNvSpPr txBox="1"/>
      </xdr:nvSpPr>
      <xdr:spPr>
        <a:xfrm>
          <a:off x="8641080" y="289561"/>
          <a:ext cx="1930412" cy="3139440"/>
        </a:xfrm>
        <a:prstGeom prst="rect">
          <a:avLst/>
        </a:prstGeom>
        <a:ln w="38100">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nSpc>
              <a:spcPts val="1600"/>
            </a:lnSpc>
          </a:pPr>
          <a:r>
            <a:rPr kumimoji="1" lang="ja-JP" altLang="en-US" sz="1400"/>
            <a:t>必要事項を入力するシートです。</a:t>
          </a:r>
          <a:endParaRPr kumimoji="1" lang="en-US" altLang="ja-JP" sz="1400"/>
        </a:p>
        <a:p>
          <a:pPr>
            <a:lnSpc>
              <a:spcPts val="1600"/>
            </a:lnSpc>
          </a:pPr>
          <a:r>
            <a:rPr kumimoji="1" lang="ja-JP" altLang="en-US" sz="1400"/>
            <a:t>ここに入力した情報は自動的に他のシートに反映されます。</a:t>
          </a:r>
          <a:endParaRPr kumimoji="1" lang="en-US" altLang="ja-JP" sz="1400"/>
        </a:p>
        <a:p>
          <a:pPr>
            <a:lnSpc>
              <a:spcPts val="1600"/>
            </a:lnSpc>
          </a:pPr>
          <a:endParaRPr kumimoji="1" lang="en-US" altLang="ja-JP" sz="1400"/>
        </a:p>
        <a:p>
          <a:pPr>
            <a:lnSpc>
              <a:spcPts val="1600"/>
            </a:lnSpc>
          </a:pPr>
          <a:r>
            <a:rPr kumimoji="1" lang="en-US" altLang="ja-JP" sz="1400"/>
            <a:t>※</a:t>
          </a:r>
          <a:r>
            <a:rPr kumimoji="1" lang="ja-JP" altLang="en-US" sz="1400"/>
            <a:t>このシートで全て入力できるわけではありません。</a:t>
          </a:r>
          <a:endParaRPr kumimoji="1" lang="en-US" altLang="ja-JP" sz="1400"/>
        </a:p>
        <a:p>
          <a:pPr>
            <a:lnSpc>
              <a:spcPts val="1500"/>
            </a:lnSpc>
          </a:pPr>
          <a:endParaRPr kumimoji="1" lang="en-US" altLang="ja-JP" sz="1400"/>
        </a:p>
        <a:p>
          <a:pPr>
            <a:lnSpc>
              <a:spcPts val="1500"/>
            </a:lnSpc>
          </a:pPr>
          <a:r>
            <a:rPr kumimoji="1" lang="en-US" altLang="ja-JP" sz="1400"/>
            <a:t>※</a:t>
          </a:r>
          <a:r>
            <a:rPr kumimoji="1" lang="ja-JP" altLang="en-US" sz="1400"/>
            <a:t>文字数によっては見切れてしまう場合があります。各シートで調整してください。</a:t>
          </a:r>
          <a:endParaRPr kumimoji="1" lang="en-US" altLang="ja-JP" sz="1400"/>
        </a:p>
      </xdr:txBody>
    </xdr:sp>
    <xdr:clientData/>
  </xdr:twoCellAnchor>
  <xdr:twoCellAnchor>
    <xdr:from>
      <xdr:col>3</xdr:col>
      <xdr:colOff>144780</xdr:colOff>
      <xdr:row>41</xdr:row>
      <xdr:rowOff>22860</xdr:rowOff>
    </xdr:from>
    <xdr:to>
      <xdr:col>4</xdr:col>
      <xdr:colOff>1630680</xdr:colOff>
      <xdr:row>41</xdr:row>
      <xdr:rowOff>236220</xdr:rowOff>
    </xdr:to>
    <xdr:sp macro="" textlink="">
      <xdr:nvSpPr>
        <xdr:cNvPr id="8" name="正方形/長方形 7">
          <a:hlinkClick xmlns:r="http://schemas.openxmlformats.org/officeDocument/2006/relationships" r:id="rId1"/>
        </xdr:cNvPr>
        <xdr:cNvSpPr/>
      </xdr:nvSpPr>
      <xdr:spPr>
        <a:xfrm>
          <a:off x="3169920" y="10416540"/>
          <a:ext cx="2727960" cy="213360"/>
        </a:xfrm>
        <a:prstGeom prst="rect">
          <a:avLst/>
        </a:prstGeom>
        <a:scene3d>
          <a:camera prst="orthographicFront"/>
          <a:lightRig rig="threePt" dir="t"/>
        </a:scene3d>
        <a:sp3d>
          <a:bevelT/>
        </a:sp3d>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1100"/>
            <a:t>見積書入力画面へ移動</a:t>
          </a:r>
        </a:p>
      </xdr:txBody>
    </xdr:sp>
    <xdr:clientData/>
  </xdr:twoCellAnchor>
  <xdr:twoCellAnchor>
    <xdr:from>
      <xdr:col>5</xdr:col>
      <xdr:colOff>83820</xdr:colOff>
      <xdr:row>0</xdr:row>
      <xdr:rowOff>38100</xdr:rowOff>
    </xdr:from>
    <xdr:to>
      <xdr:col>5</xdr:col>
      <xdr:colOff>3101340</xdr:colOff>
      <xdr:row>0</xdr:row>
      <xdr:rowOff>312420</xdr:rowOff>
    </xdr:to>
    <xdr:sp macro="" textlink="">
      <xdr:nvSpPr>
        <xdr:cNvPr id="9" name="正方形/長方形 8">
          <a:hlinkClick xmlns:r="http://schemas.openxmlformats.org/officeDocument/2006/relationships" r:id="rId2"/>
        </xdr:cNvPr>
        <xdr:cNvSpPr/>
      </xdr:nvSpPr>
      <xdr:spPr>
        <a:xfrm>
          <a:off x="6149340" y="38100"/>
          <a:ext cx="3017520" cy="274320"/>
        </a:xfrm>
        <a:prstGeom prst="rect">
          <a:avLst/>
        </a:prstGeom>
        <a:scene3d>
          <a:camera prst="orthographicFront"/>
          <a:lightRig rig="threePt" dir="t"/>
        </a:scene3d>
        <a:sp3d>
          <a:bevelT/>
        </a:sp3d>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100"/>
            <a:t>提出書類リストへ移動</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13</xdr:row>
          <xdr:rowOff>15240</xdr:rowOff>
        </xdr:from>
        <xdr:to>
          <xdr:col>4</xdr:col>
          <xdr:colOff>518160</xdr:colOff>
          <xdr:row>13</xdr:row>
          <xdr:rowOff>266700</xdr:rowOff>
        </xdr:to>
        <xdr:pic>
          <xdr:nvPicPr>
            <xdr:cNvPr id="5" name="図 4"/>
            <xdr:cNvPicPr>
              <a:picLocks noChangeAspect="1" noChangeArrowheads="1"/>
              <a:extLst>
                <a:ext uri="{84589F7E-364E-4C9E-8A38-B11213B215E9}">
                  <a14:cameraTool cellRange="判定" spid="_x0000_s18208"/>
                </a:ext>
              </a:extLst>
            </xdr:cNvPicPr>
          </xdr:nvPicPr>
          <xdr:blipFill>
            <a:blip xmlns:r="http://schemas.openxmlformats.org/officeDocument/2006/relationships" r:embed="rId1"/>
            <a:srcRect/>
            <a:stretch>
              <a:fillRect/>
            </a:stretch>
          </xdr:blipFill>
          <xdr:spPr bwMode="auto">
            <a:xfrm>
              <a:off x="3162300" y="3992880"/>
              <a:ext cx="114300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15240</xdr:rowOff>
        </xdr:from>
        <xdr:to>
          <xdr:col>6</xdr:col>
          <xdr:colOff>7172</xdr:colOff>
          <xdr:row>13</xdr:row>
          <xdr:rowOff>266700</xdr:rowOff>
        </xdr:to>
        <xdr:pic>
          <xdr:nvPicPr>
            <xdr:cNvPr id="3" name="図 2"/>
            <xdr:cNvPicPr>
              <a:picLocks noChangeAspect="1" noChangeArrowheads="1"/>
              <a:extLst>
                <a:ext uri="{84589F7E-364E-4C9E-8A38-B11213B215E9}">
                  <a14:cameraTool cellRange="判定2" spid="_x0000_s18209"/>
                </a:ext>
              </a:extLst>
            </xdr:cNvPicPr>
          </xdr:nvPicPr>
          <xdr:blipFill>
            <a:blip xmlns:r="http://schemas.openxmlformats.org/officeDocument/2006/relationships" r:embed="rId1"/>
            <a:srcRect/>
            <a:stretch>
              <a:fillRect/>
            </a:stretch>
          </xdr:blipFill>
          <xdr:spPr bwMode="auto">
            <a:xfrm>
              <a:off x="4457700" y="3992880"/>
              <a:ext cx="670112"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15240</xdr:rowOff>
        </xdr:from>
        <xdr:to>
          <xdr:col>12</xdr:col>
          <xdr:colOff>0</xdr:colOff>
          <xdr:row>15</xdr:row>
          <xdr:rowOff>266700</xdr:rowOff>
        </xdr:to>
        <xdr:pic>
          <xdr:nvPicPr>
            <xdr:cNvPr id="9" name="図 8"/>
            <xdr:cNvPicPr>
              <a:picLocks noChangeAspect="1" noChangeArrowheads="1"/>
              <a:extLst>
                <a:ext uri="{84589F7E-364E-4C9E-8A38-B11213B215E9}">
                  <a14:cameraTool cellRange="判定3" spid="_x0000_s18210"/>
                </a:ext>
              </a:extLst>
            </xdr:cNvPicPr>
          </xdr:nvPicPr>
          <xdr:blipFill>
            <a:blip xmlns:r="http://schemas.openxmlformats.org/officeDocument/2006/relationships" r:embed="rId1"/>
            <a:srcRect/>
            <a:stretch>
              <a:fillRect/>
            </a:stretch>
          </xdr:blipFill>
          <xdr:spPr bwMode="auto">
            <a:xfrm>
              <a:off x="7376160" y="4541520"/>
              <a:ext cx="41910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15240</xdr:rowOff>
        </xdr:from>
        <xdr:to>
          <xdr:col>13</xdr:col>
          <xdr:colOff>249219</xdr:colOff>
          <xdr:row>15</xdr:row>
          <xdr:rowOff>266700</xdr:rowOff>
        </xdr:to>
        <xdr:pic>
          <xdr:nvPicPr>
            <xdr:cNvPr id="10" name="図 9"/>
            <xdr:cNvPicPr>
              <a:picLocks noChangeAspect="1" noChangeArrowheads="1"/>
              <a:extLst>
                <a:ext uri="{84589F7E-364E-4C9E-8A38-B11213B215E9}">
                  <a14:cameraTool cellRange="判定4" spid="_x0000_s18211"/>
                </a:ext>
              </a:extLst>
            </xdr:cNvPicPr>
          </xdr:nvPicPr>
          <xdr:blipFill>
            <a:blip xmlns:r="http://schemas.openxmlformats.org/officeDocument/2006/relationships" r:embed="rId1"/>
            <a:srcRect/>
            <a:stretch>
              <a:fillRect/>
            </a:stretch>
          </xdr:blipFill>
          <xdr:spPr bwMode="auto">
            <a:xfrm>
              <a:off x="7795260" y="4541520"/>
              <a:ext cx="668319"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15240</xdr:rowOff>
        </xdr:from>
        <xdr:to>
          <xdr:col>12</xdr:col>
          <xdr:colOff>249218</xdr:colOff>
          <xdr:row>19</xdr:row>
          <xdr:rowOff>266700</xdr:rowOff>
        </xdr:to>
        <xdr:pic>
          <xdr:nvPicPr>
            <xdr:cNvPr id="12" name="図 11"/>
            <xdr:cNvPicPr>
              <a:picLocks noChangeAspect="1" noChangeArrowheads="1"/>
              <a:extLst>
                <a:ext uri="{84589F7E-364E-4C9E-8A38-B11213B215E9}">
                  <a14:cameraTool cellRange="判定5" spid="_x0000_s18212"/>
                </a:ext>
              </a:extLst>
            </xdr:cNvPicPr>
          </xdr:nvPicPr>
          <xdr:blipFill>
            <a:blip xmlns:r="http://schemas.openxmlformats.org/officeDocument/2006/relationships" r:embed="rId1"/>
            <a:srcRect/>
            <a:stretch>
              <a:fillRect/>
            </a:stretch>
          </xdr:blipFill>
          <xdr:spPr bwMode="auto">
            <a:xfrm>
              <a:off x="7376160" y="5638800"/>
              <a:ext cx="668318"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15240</xdr:rowOff>
        </xdr:from>
        <xdr:to>
          <xdr:col>13</xdr:col>
          <xdr:colOff>0</xdr:colOff>
          <xdr:row>19</xdr:row>
          <xdr:rowOff>266700</xdr:rowOff>
        </xdr:to>
        <xdr:pic>
          <xdr:nvPicPr>
            <xdr:cNvPr id="15" name="図 14"/>
            <xdr:cNvPicPr>
              <a:picLocks noChangeAspect="1" noChangeArrowheads="1"/>
              <a:extLst>
                <a:ext uri="{84589F7E-364E-4C9E-8A38-B11213B215E9}">
                  <a14:cameraTool cellRange="判定6" spid="_x0000_s18213"/>
                </a:ext>
              </a:extLst>
            </xdr:cNvPicPr>
          </xdr:nvPicPr>
          <xdr:blipFill>
            <a:blip xmlns:r="http://schemas.openxmlformats.org/officeDocument/2006/relationships" r:embed="rId1"/>
            <a:srcRect/>
            <a:stretch>
              <a:fillRect/>
            </a:stretch>
          </xdr:blipFill>
          <xdr:spPr bwMode="auto">
            <a:xfrm>
              <a:off x="7795260" y="5638800"/>
              <a:ext cx="41910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336177</xdr:colOff>
          <xdr:row>20</xdr:row>
          <xdr:rowOff>15240</xdr:rowOff>
        </xdr:from>
        <xdr:to>
          <xdr:col>6</xdr:col>
          <xdr:colOff>343349</xdr:colOff>
          <xdr:row>20</xdr:row>
          <xdr:rowOff>266700</xdr:rowOff>
        </xdr:to>
        <xdr:pic>
          <xdr:nvPicPr>
            <xdr:cNvPr id="16" name="図 15"/>
            <xdr:cNvPicPr>
              <a:picLocks noChangeAspect="1" noChangeArrowheads="1"/>
              <a:extLst>
                <a:ext uri="{84589F7E-364E-4C9E-8A38-B11213B215E9}">
                  <a14:cameraTool cellRange="判定7" spid="_x0000_s18214"/>
                </a:ext>
              </a:extLst>
            </xdr:cNvPicPr>
          </xdr:nvPicPr>
          <xdr:blipFill>
            <a:blip xmlns:r="http://schemas.openxmlformats.org/officeDocument/2006/relationships" r:embed="rId1"/>
            <a:srcRect/>
            <a:stretch>
              <a:fillRect/>
            </a:stretch>
          </xdr:blipFill>
          <xdr:spPr bwMode="auto">
            <a:xfrm>
              <a:off x="4793877" y="5913120"/>
              <a:ext cx="670112"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5378</xdr:colOff>
          <xdr:row>19</xdr:row>
          <xdr:rowOff>15240</xdr:rowOff>
        </xdr:from>
        <xdr:to>
          <xdr:col>2</xdr:col>
          <xdr:colOff>12998</xdr:colOff>
          <xdr:row>20</xdr:row>
          <xdr:rowOff>0</xdr:rowOff>
        </xdr:to>
        <xdr:pic>
          <xdr:nvPicPr>
            <xdr:cNvPr id="20" name="図 19"/>
            <xdr:cNvPicPr>
              <a:picLocks noChangeAspect="1" noChangeArrowheads="1"/>
              <a:extLst>
                <a:ext uri="{84589F7E-364E-4C9E-8A38-B11213B215E9}">
                  <a14:cameraTool cellRange="判定8" spid="_x0000_s18215"/>
                </a:ext>
              </a:extLst>
            </xdr:cNvPicPr>
          </xdr:nvPicPr>
          <xdr:blipFill>
            <a:blip xmlns:r="http://schemas.openxmlformats.org/officeDocument/2006/relationships" r:embed="rId1"/>
            <a:srcRect/>
            <a:stretch>
              <a:fillRect/>
            </a:stretch>
          </xdr:blipFill>
          <xdr:spPr bwMode="auto">
            <a:xfrm>
              <a:off x="1872278" y="5638800"/>
              <a:ext cx="678180" cy="2590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15240</xdr:rowOff>
        </xdr:from>
        <xdr:to>
          <xdr:col>8</xdr:col>
          <xdr:colOff>249219</xdr:colOff>
          <xdr:row>19</xdr:row>
          <xdr:rowOff>266700</xdr:rowOff>
        </xdr:to>
        <xdr:pic>
          <xdr:nvPicPr>
            <xdr:cNvPr id="22" name="図 21"/>
            <xdr:cNvPicPr>
              <a:picLocks noChangeAspect="1" noChangeArrowheads="1"/>
              <a:extLst>
                <a:ext uri="{84589F7E-364E-4C9E-8A38-B11213B215E9}">
                  <a14:cameraTool cellRange="判定9" spid="_x0000_s18216"/>
                </a:ext>
              </a:extLst>
            </xdr:cNvPicPr>
          </xdr:nvPicPr>
          <xdr:blipFill>
            <a:blip xmlns:r="http://schemas.openxmlformats.org/officeDocument/2006/relationships" r:embed="rId1"/>
            <a:srcRect/>
            <a:stretch>
              <a:fillRect/>
            </a:stretch>
          </xdr:blipFill>
          <xdr:spPr bwMode="auto">
            <a:xfrm>
              <a:off x="5791200" y="5638800"/>
              <a:ext cx="668319"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15240</xdr:rowOff>
        </xdr:from>
        <xdr:to>
          <xdr:col>9</xdr:col>
          <xdr:colOff>0</xdr:colOff>
          <xdr:row>19</xdr:row>
          <xdr:rowOff>266700</xdr:rowOff>
        </xdr:to>
        <xdr:pic>
          <xdr:nvPicPr>
            <xdr:cNvPr id="23" name="図 22"/>
            <xdr:cNvPicPr>
              <a:picLocks noChangeAspect="1" noChangeArrowheads="1"/>
              <a:extLst>
                <a:ext uri="{84589F7E-364E-4C9E-8A38-B11213B215E9}">
                  <a14:cameraTool cellRange="判定10" spid="_x0000_s18217"/>
                </a:ext>
              </a:extLst>
            </xdr:cNvPicPr>
          </xdr:nvPicPr>
          <xdr:blipFill>
            <a:blip xmlns:r="http://schemas.openxmlformats.org/officeDocument/2006/relationships" r:embed="rId1"/>
            <a:srcRect/>
            <a:stretch>
              <a:fillRect/>
            </a:stretch>
          </xdr:blipFill>
          <xdr:spPr bwMode="auto">
            <a:xfrm>
              <a:off x="6210300" y="5638800"/>
              <a:ext cx="41910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15240</xdr:rowOff>
        </xdr:from>
        <xdr:to>
          <xdr:col>3</xdr:col>
          <xdr:colOff>53340</xdr:colOff>
          <xdr:row>20</xdr:row>
          <xdr:rowOff>0</xdr:rowOff>
        </xdr:to>
        <xdr:pic>
          <xdr:nvPicPr>
            <xdr:cNvPr id="14" name="図 13"/>
            <xdr:cNvPicPr>
              <a:picLocks noChangeAspect="1" noChangeArrowheads="1"/>
              <a:extLst>
                <a:ext uri="{84589F7E-364E-4C9E-8A38-B11213B215E9}">
                  <a14:cameraTool cellRange="判定11" spid="_x0000_s18218"/>
                </a:ext>
              </a:extLst>
            </xdr:cNvPicPr>
          </xdr:nvPicPr>
          <xdr:blipFill>
            <a:blip xmlns:r="http://schemas.openxmlformats.org/officeDocument/2006/relationships" r:embed="rId1"/>
            <a:srcRect/>
            <a:stretch>
              <a:fillRect/>
            </a:stretch>
          </xdr:blipFill>
          <xdr:spPr bwMode="auto">
            <a:xfrm>
              <a:off x="2537460" y="5638800"/>
              <a:ext cx="678180" cy="2590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15240</xdr:rowOff>
        </xdr:from>
        <xdr:to>
          <xdr:col>4</xdr:col>
          <xdr:colOff>53340</xdr:colOff>
          <xdr:row>20</xdr:row>
          <xdr:rowOff>0</xdr:rowOff>
        </xdr:to>
        <xdr:pic>
          <xdr:nvPicPr>
            <xdr:cNvPr id="19" name="図 18"/>
            <xdr:cNvPicPr>
              <a:picLocks noChangeAspect="1" noChangeArrowheads="1"/>
              <a:extLst>
                <a:ext uri="{84589F7E-364E-4C9E-8A38-B11213B215E9}">
                  <a14:cameraTool cellRange="判定12" spid="_x0000_s18219"/>
                </a:ext>
              </a:extLst>
            </xdr:cNvPicPr>
          </xdr:nvPicPr>
          <xdr:blipFill>
            <a:blip xmlns:r="http://schemas.openxmlformats.org/officeDocument/2006/relationships" r:embed="rId1"/>
            <a:srcRect/>
            <a:stretch>
              <a:fillRect/>
            </a:stretch>
          </xdr:blipFill>
          <xdr:spPr bwMode="auto">
            <a:xfrm>
              <a:off x="3162300" y="5638800"/>
              <a:ext cx="678180" cy="2590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15240</xdr:rowOff>
        </xdr:from>
        <xdr:to>
          <xdr:col>5</xdr:col>
          <xdr:colOff>7620</xdr:colOff>
          <xdr:row>20</xdr:row>
          <xdr:rowOff>0</xdr:rowOff>
        </xdr:to>
        <xdr:pic>
          <xdr:nvPicPr>
            <xdr:cNvPr id="21" name="図 20"/>
            <xdr:cNvPicPr>
              <a:picLocks noChangeAspect="1" noChangeArrowheads="1"/>
              <a:extLst>
                <a:ext uri="{84589F7E-364E-4C9E-8A38-B11213B215E9}">
                  <a14:cameraTool cellRange="判定13" spid="_x0000_s18220"/>
                </a:ext>
              </a:extLst>
            </xdr:cNvPicPr>
          </xdr:nvPicPr>
          <xdr:blipFill>
            <a:blip xmlns:r="http://schemas.openxmlformats.org/officeDocument/2006/relationships" r:embed="rId1"/>
            <a:srcRect/>
            <a:stretch>
              <a:fillRect/>
            </a:stretch>
          </xdr:blipFill>
          <xdr:spPr bwMode="auto">
            <a:xfrm>
              <a:off x="3787140" y="5638800"/>
              <a:ext cx="678180" cy="2590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15240</xdr:rowOff>
        </xdr:from>
        <xdr:to>
          <xdr:col>6</xdr:col>
          <xdr:colOff>15240</xdr:colOff>
          <xdr:row>20</xdr:row>
          <xdr:rowOff>0</xdr:rowOff>
        </xdr:to>
        <xdr:pic>
          <xdr:nvPicPr>
            <xdr:cNvPr id="24" name="図 23"/>
            <xdr:cNvPicPr>
              <a:picLocks noChangeAspect="1" noChangeArrowheads="1"/>
              <a:extLst>
                <a:ext uri="{84589F7E-364E-4C9E-8A38-B11213B215E9}">
                  <a14:cameraTool cellRange="判定14" spid="_x0000_s18221"/>
                </a:ext>
              </a:extLst>
            </xdr:cNvPicPr>
          </xdr:nvPicPr>
          <xdr:blipFill>
            <a:blip xmlns:r="http://schemas.openxmlformats.org/officeDocument/2006/relationships" r:embed="rId1"/>
            <a:srcRect/>
            <a:stretch>
              <a:fillRect/>
            </a:stretch>
          </xdr:blipFill>
          <xdr:spPr bwMode="auto">
            <a:xfrm>
              <a:off x="4457700" y="5638800"/>
              <a:ext cx="678180" cy="2590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53789</xdr:colOff>
          <xdr:row>20</xdr:row>
          <xdr:rowOff>15240</xdr:rowOff>
        </xdr:from>
        <xdr:to>
          <xdr:col>2</xdr:col>
          <xdr:colOff>61409</xdr:colOff>
          <xdr:row>21</xdr:row>
          <xdr:rowOff>0</xdr:rowOff>
        </xdr:to>
        <xdr:pic>
          <xdr:nvPicPr>
            <xdr:cNvPr id="26" name="図 25"/>
            <xdr:cNvPicPr>
              <a:picLocks noChangeAspect="1" noChangeArrowheads="1"/>
              <a:extLst>
                <a:ext uri="{84589F7E-364E-4C9E-8A38-B11213B215E9}">
                  <a14:cameraTool cellRange="判定15" spid="_x0000_s18222"/>
                </a:ext>
              </a:extLst>
            </xdr:cNvPicPr>
          </xdr:nvPicPr>
          <xdr:blipFill>
            <a:blip xmlns:r="http://schemas.openxmlformats.org/officeDocument/2006/relationships" r:embed="rId1"/>
            <a:srcRect/>
            <a:stretch>
              <a:fillRect/>
            </a:stretch>
          </xdr:blipFill>
          <xdr:spPr bwMode="auto">
            <a:xfrm>
              <a:off x="1920689" y="5913120"/>
              <a:ext cx="678180" cy="2590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15240</xdr:rowOff>
        </xdr:from>
        <xdr:to>
          <xdr:col>3</xdr:col>
          <xdr:colOff>53340</xdr:colOff>
          <xdr:row>21</xdr:row>
          <xdr:rowOff>0</xdr:rowOff>
        </xdr:to>
        <xdr:pic>
          <xdr:nvPicPr>
            <xdr:cNvPr id="28" name="図 27"/>
            <xdr:cNvPicPr>
              <a:picLocks noChangeAspect="1" noChangeArrowheads="1"/>
              <a:extLst>
                <a:ext uri="{84589F7E-364E-4C9E-8A38-B11213B215E9}">
                  <a14:cameraTool cellRange="判定16" spid="_x0000_s18223"/>
                </a:ext>
              </a:extLst>
            </xdr:cNvPicPr>
          </xdr:nvPicPr>
          <xdr:blipFill>
            <a:blip xmlns:r="http://schemas.openxmlformats.org/officeDocument/2006/relationships" r:embed="rId1"/>
            <a:srcRect/>
            <a:stretch>
              <a:fillRect/>
            </a:stretch>
          </xdr:blipFill>
          <xdr:spPr bwMode="auto">
            <a:xfrm>
              <a:off x="2537460" y="5913120"/>
              <a:ext cx="678180" cy="2590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15240</xdr:rowOff>
        </xdr:from>
        <xdr:to>
          <xdr:col>3</xdr:col>
          <xdr:colOff>487680</xdr:colOff>
          <xdr:row>20</xdr:row>
          <xdr:rowOff>266700</xdr:rowOff>
        </xdr:to>
        <xdr:pic>
          <xdr:nvPicPr>
            <xdr:cNvPr id="27" name="図 26"/>
            <xdr:cNvPicPr>
              <a:picLocks noChangeAspect="1" noChangeArrowheads="1"/>
              <a:extLst>
                <a:ext uri="{84589F7E-364E-4C9E-8A38-B11213B215E9}">
                  <a14:cameraTool cellRange="判定17" spid="_x0000_s18224"/>
                </a:ext>
              </a:extLst>
            </xdr:cNvPicPr>
          </xdr:nvPicPr>
          <xdr:blipFill>
            <a:blip xmlns:r="http://schemas.openxmlformats.org/officeDocument/2006/relationships" r:embed="rId1"/>
            <a:srcRect/>
            <a:stretch>
              <a:fillRect/>
            </a:stretch>
          </xdr:blipFill>
          <xdr:spPr bwMode="auto">
            <a:xfrm>
              <a:off x="3162300" y="5913120"/>
              <a:ext cx="48768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15240</xdr:rowOff>
        </xdr:from>
        <xdr:to>
          <xdr:col>4</xdr:col>
          <xdr:colOff>487680</xdr:colOff>
          <xdr:row>20</xdr:row>
          <xdr:rowOff>266700</xdr:rowOff>
        </xdr:to>
        <xdr:pic>
          <xdr:nvPicPr>
            <xdr:cNvPr id="29" name="図 28"/>
            <xdr:cNvPicPr>
              <a:picLocks noChangeAspect="1" noChangeArrowheads="1"/>
              <a:extLst>
                <a:ext uri="{84589F7E-364E-4C9E-8A38-B11213B215E9}">
                  <a14:cameraTool cellRange="判定18" spid="_x0000_s18225"/>
                </a:ext>
              </a:extLst>
            </xdr:cNvPicPr>
          </xdr:nvPicPr>
          <xdr:blipFill>
            <a:blip xmlns:r="http://schemas.openxmlformats.org/officeDocument/2006/relationships" r:embed="rId1"/>
            <a:srcRect/>
            <a:stretch>
              <a:fillRect/>
            </a:stretch>
          </xdr:blipFill>
          <xdr:spPr bwMode="auto">
            <a:xfrm>
              <a:off x="3787140" y="5913120"/>
              <a:ext cx="48768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143440</xdr:colOff>
          <xdr:row>31</xdr:row>
          <xdr:rowOff>15240</xdr:rowOff>
        </xdr:from>
        <xdr:to>
          <xdr:col>1</xdr:col>
          <xdr:colOff>631120</xdr:colOff>
          <xdr:row>31</xdr:row>
          <xdr:rowOff>266700</xdr:rowOff>
        </xdr:to>
        <xdr:pic>
          <xdr:nvPicPr>
            <xdr:cNvPr id="30" name="図 29"/>
            <xdr:cNvPicPr>
              <a:picLocks noChangeAspect="1" noChangeArrowheads="1"/>
              <a:extLst>
                <a:ext uri="{84589F7E-364E-4C9E-8A38-B11213B215E9}">
                  <a14:cameraTool cellRange="判定19" spid="_x0000_s18226"/>
                </a:ext>
              </a:extLst>
            </xdr:cNvPicPr>
          </xdr:nvPicPr>
          <xdr:blipFill>
            <a:blip xmlns:r="http://schemas.openxmlformats.org/officeDocument/2006/relationships" r:embed="rId1"/>
            <a:srcRect/>
            <a:stretch>
              <a:fillRect/>
            </a:stretch>
          </xdr:blipFill>
          <xdr:spPr bwMode="auto">
            <a:xfrm>
              <a:off x="2010340" y="8930640"/>
              <a:ext cx="48768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15240</xdr:rowOff>
        </xdr:from>
        <xdr:to>
          <xdr:col>3</xdr:col>
          <xdr:colOff>487680</xdr:colOff>
          <xdr:row>31</xdr:row>
          <xdr:rowOff>266700</xdr:rowOff>
        </xdr:to>
        <xdr:pic>
          <xdr:nvPicPr>
            <xdr:cNvPr id="32" name="図 31"/>
            <xdr:cNvPicPr>
              <a:picLocks noChangeAspect="1" noChangeArrowheads="1"/>
              <a:extLst>
                <a:ext uri="{84589F7E-364E-4C9E-8A38-B11213B215E9}">
                  <a14:cameraTool cellRange="判定20" spid="_x0000_s18227"/>
                </a:ext>
              </a:extLst>
            </xdr:cNvPicPr>
          </xdr:nvPicPr>
          <xdr:blipFill>
            <a:blip xmlns:r="http://schemas.openxmlformats.org/officeDocument/2006/relationships" r:embed="rId1"/>
            <a:srcRect/>
            <a:stretch>
              <a:fillRect/>
            </a:stretch>
          </xdr:blipFill>
          <xdr:spPr bwMode="auto">
            <a:xfrm>
              <a:off x="3162300" y="8930640"/>
              <a:ext cx="48768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15240</xdr:rowOff>
        </xdr:from>
        <xdr:to>
          <xdr:col>4</xdr:col>
          <xdr:colOff>487680</xdr:colOff>
          <xdr:row>31</xdr:row>
          <xdr:rowOff>266700</xdr:rowOff>
        </xdr:to>
        <xdr:pic>
          <xdr:nvPicPr>
            <xdr:cNvPr id="35" name="図 34"/>
            <xdr:cNvPicPr>
              <a:picLocks noChangeAspect="1" noChangeArrowheads="1"/>
              <a:extLst>
                <a:ext uri="{84589F7E-364E-4C9E-8A38-B11213B215E9}">
                  <a14:cameraTool cellRange="判定21" spid="_x0000_s18228"/>
                </a:ext>
              </a:extLst>
            </xdr:cNvPicPr>
          </xdr:nvPicPr>
          <xdr:blipFill>
            <a:blip xmlns:r="http://schemas.openxmlformats.org/officeDocument/2006/relationships" r:embed="rId1"/>
            <a:srcRect/>
            <a:stretch>
              <a:fillRect/>
            </a:stretch>
          </xdr:blipFill>
          <xdr:spPr bwMode="auto">
            <a:xfrm>
              <a:off x="3787140" y="8930640"/>
              <a:ext cx="48768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15240</xdr:rowOff>
        </xdr:from>
        <xdr:to>
          <xdr:col>5</xdr:col>
          <xdr:colOff>487680</xdr:colOff>
          <xdr:row>31</xdr:row>
          <xdr:rowOff>266700</xdr:rowOff>
        </xdr:to>
        <xdr:pic>
          <xdr:nvPicPr>
            <xdr:cNvPr id="36" name="図 35"/>
            <xdr:cNvPicPr>
              <a:picLocks noChangeAspect="1" noChangeArrowheads="1"/>
              <a:extLst>
                <a:ext uri="{84589F7E-364E-4C9E-8A38-B11213B215E9}">
                  <a14:cameraTool cellRange="判定22" spid="_x0000_s18229"/>
                </a:ext>
              </a:extLst>
            </xdr:cNvPicPr>
          </xdr:nvPicPr>
          <xdr:blipFill>
            <a:blip xmlns:r="http://schemas.openxmlformats.org/officeDocument/2006/relationships" r:embed="rId1"/>
            <a:srcRect/>
            <a:stretch>
              <a:fillRect/>
            </a:stretch>
          </xdr:blipFill>
          <xdr:spPr bwMode="auto">
            <a:xfrm>
              <a:off x="4457700" y="8930640"/>
              <a:ext cx="48768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15240</xdr:rowOff>
        </xdr:from>
        <xdr:to>
          <xdr:col>6</xdr:col>
          <xdr:colOff>487680</xdr:colOff>
          <xdr:row>31</xdr:row>
          <xdr:rowOff>266700</xdr:rowOff>
        </xdr:to>
        <xdr:pic>
          <xdr:nvPicPr>
            <xdr:cNvPr id="37" name="図 36"/>
            <xdr:cNvPicPr>
              <a:picLocks noChangeAspect="1" noChangeArrowheads="1"/>
              <a:extLst>
                <a:ext uri="{84589F7E-364E-4C9E-8A38-B11213B215E9}">
                  <a14:cameraTool cellRange="判定23" spid="_x0000_s18230"/>
                </a:ext>
              </a:extLst>
            </xdr:cNvPicPr>
          </xdr:nvPicPr>
          <xdr:blipFill>
            <a:blip xmlns:r="http://schemas.openxmlformats.org/officeDocument/2006/relationships" r:embed="rId1"/>
            <a:srcRect/>
            <a:stretch>
              <a:fillRect/>
            </a:stretch>
          </xdr:blipFill>
          <xdr:spPr bwMode="auto">
            <a:xfrm>
              <a:off x="5120640" y="8930640"/>
              <a:ext cx="48768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15240</xdr:rowOff>
        </xdr:from>
        <xdr:to>
          <xdr:col>9</xdr:col>
          <xdr:colOff>68580</xdr:colOff>
          <xdr:row>13</xdr:row>
          <xdr:rowOff>266700</xdr:rowOff>
        </xdr:to>
        <xdr:pic>
          <xdr:nvPicPr>
            <xdr:cNvPr id="39" name="図 38"/>
            <xdr:cNvPicPr>
              <a:picLocks noChangeAspect="1" noChangeArrowheads="1"/>
              <a:extLst>
                <a:ext uri="{84589F7E-364E-4C9E-8A38-B11213B215E9}">
                  <a14:cameraTool cellRange="判定24" spid="_x0000_s18231"/>
                </a:ext>
              </a:extLst>
            </xdr:cNvPicPr>
          </xdr:nvPicPr>
          <xdr:blipFill>
            <a:blip xmlns:r="http://schemas.openxmlformats.org/officeDocument/2006/relationships" r:embed="rId1"/>
            <a:srcRect/>
            <a:stretch>
              <a:fillRect/>
            </a:stretch>
          </xdr:blipFill>
          <xdr:spPr bwMode="auto">
            <a:xfrm>
              <a:off x="6210300" y="3992880"/>
              <a:ext cx="487680" cy="2514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495300</xdr:colOff>
      <xdr:row>0</xdr:row>
      <xdr:rowOff>99060</xdr:rowOff>
    </xdr:from>
    <xdr:to>
      <xdr:col>11</xdr:col>
      <xdr:colOff>2425712</xdr:colOff>
      <xdr:row>5</xdr:row>
      <xdr:rowOff>182880</xdr:rowOff>
    </xdr:to>
    <xdr:sp macro="" textlink="">
      <xdr:nvSpPr>
        <xdr:cNvPr id="2" name="テキスト ボックス 1">
          <a:extLst>
            <a:ext uri="{FF2B5EF4-FFF2-40B4-BE49-F238E27FC236}">
              <a16:creationId xmlns:a16="http://schemas.microsoft.com/office/drawing/2014/main" id="{EAE64F1E-AF31-4955-AEAC-63E9525C9AC4}"/>
            </a:ext>
          </a:extLst>
        </xdr:cNvPr>
        <xdr:cNvSpPr txBox="1"/>
      </xdr:nvSpPr>
      <xdr:spPr>
        <a:xfrm>
          <a:off x="7970520" y="99060"/>
          <a:ext cx="1930412" cy="1226820"/>
        </a:xfrm>
        <a:prstGeom prst="rect">
          <a:avLst/>
        </a:prstGeom>
        <a:ln w="38100">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nSpc>
              <a:spcPts val="1600"/>
            </a:lnSpc>
          </a:pPr>
          <a:r>
            <a:rPr kumimoji="1" lang="ja-JP" altLang="en-US" sz="1400"/>
            <a:t>配管工事費については補助対象を正確に判断するため、</a:t>
          </a:r>
          <a:r>
            <a:rPr kumimoji="1" lang="en-US" altLang="ja-JP" sz="1400"/>
            <a:t>1</a:t>
          </a:r>
          <a:r>
            <a:rPr kumimoji="1" lang="ja-JP" altLang="en-US" sz="1400"/>
            <a:t>式での見積もりはしないでください。</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19</xdr:row>
          <xdr:rowOff>0</xdr:rowOff>
        </xdr:from>
        <xdr:to>
          <xdr:col>4</xdr:col>
          <xdr:colOff>640080</xdr:colOff>
          <xdr:row>20</xdr:row>
          <xdr:rowOff>22860</xdr:rowOff>
        </xdr:to>
        <xdr:pic>
          <xdr:nvPicPr>
            <xdr:cNvPr id="4" name="図 3"/>
            <xdr:cNvPicPr>
              <a:picLocks noChangeAspect="1" noChangeArrowheads="1"/>
              <a:extLst>
                <a:ext uri="{84589F7E-364E-4C9E-8A38-B11213B215E9}">
                  <a14:cameraTool cellRange="判定27" spid="_x0000_s9293"/>
                </a:ext>
              </a:extLst>
            </xdr:cNvPicPr>
          </xdr:nvPicPr>
          <xdr:blipFill>
            <a:blip xmlns:r="http://schemas.openxmlformats.org/officeDocument/2006/relationships" r:embed="rId1"/>
            <a:srcRect/>
            <a:stretch>
              <a:fillRect/>
            </a:stretch>
          </xdr:blipFill>
          <xdr:spPr bwMode="auto">
            <a:xfrm>
              <a:off x="2377440" y="4358640"/>
              <a:ext cx="487680" cy="2514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6</xdr:col>
          <xdr:colOff>487680</xdr:colOff>
          <xdr:row>20</xdr:row>
          <xdr:rowOff>22860</xdr:rowOff>
        </xdr:to>
        <xdr:pic>
          <xdr:nvPicPr>
            <xdr:cNvPr id="9" name="図 8"/>
            <xdr:cNvPicPr>
              <a:picLocks noChangeAspect="1" noChangeArrowheads="1"/>
              <a:extLst>
                <a:ext uri="{84589F7E-364E-4C9E-8A38-B11213B215E9}">
                  <a14:cameraTool cellRange="判定28" spid="_x0000_s9294"/>
                </a:ext>
              </a:extLst>
            </xdr:cNvPicPr>
          </xdr:nvPicPr>
          <xdr:blipFill>
            <a:blip xmlns:r="http://schemas.openxmlformats.org/officeDocument/2006/relationships" r:embed="rId1"/>
            <a:srcRect/>
            <a:stretch>
              <a:fillRect/>
            </a:stretch>
          </xdr:blipFill>
          <xdr:spPr bwMode="auto">
            <a:xfrm>
              <a:off x="3756660" y="4358640"/>
              <a:ext cx="487680" cy="25146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11</xdr:col>
      <xdr:colOff>0</xdr:colOff>
      <xdr:row>1</xdr:row>
      <xdr:rowOff>0</xdr:rowOff>
    </xdr:from>
    <xdr:to>
      <xdr:col>13</xdr:col>
      <xdr:colOff>589292</xdr:colOff>
      <xdr:row>6</xdr:row>
      <xdr:rowOff>83820</xdr:rowOff>
    </xdr:to>
    <xdr:sp macro="" textlink="">
      <xdr:nvSpPr>
        <xdr:cNvPr id="10" name="テキスト ボックス 9">
          <a:extLst>
            <a:ext uri="{FF2B5EF4-FFF2-40B4-BE49-F238E27FC236}">
              <a16:creationId xmlns:a16="http://schemas.microsoft.com/office/drawing/2014/main" id="{EAE64F1E-AF31-4955-AEAC-63E9525C9AC4}"/>
            </a:ext>
          </a:extLst>
        </xdr:cNvPr>
        <xdr:cNvSpPr txBox="1"/>
      </xdr:nvSpPr>
      <xdr:spPr>
        <a:xfrm>
          <a:off x="7353300" y="243840"/>
          <a:ext cx="1930412" cy="1226820"/>
        </a:xfrm>
        <a:prstGeom prst="rect">
          <a:avLst/>
        </a:prstGeom>
        <a:ln w="38100">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nSpc>
              <a:spcPts val="1600"/>
            </a:lnSpc>
          </a:pPr>
          <a:r>
            <a:rPr kumimoji="1" lang="ja-JP" altLang="en-US" sz="1400"/>
            <a:t>撤去補助・配管補助を申請する場合でも、工事請負契約書を分けて作成する必要はありません。</a:t>
          </a:r>
          <a:endParaRPr kumimoji="1" lang="en-US" altLang="ja-JP"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112643</xdr:colOff>
      <xdr:row>16</xdr:row>
      <xdr:rowOff>79513</xdr:rowOff>
    </xdr:from>
    <xdr:to>
      <xdr:col>4</xdr:col>
      <xdr:colOff>377687</xdr:colOff>
      <xdr:row>17</xdr:row>
      <xdr:rowOff>119270</xdr:rowOff>
    </xdr:to>
    <xdr:sp macro="" textlink="">
      <xdr:nvSpPr>
        <xdr:cNvPr id="2" name="テキスト ボックス 1"/>
        <xdr:cNvSpPr txBox="1"/>
      </xdr:nvSpPr>
      <xdr:spPr>
        <a:xfrm>
          <a:off x="2146852" y="3816626"/>
          <a:ext cx="265044" cy="271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4</xdr:col>
          <xdr:colOff>33130</xdr:colOff>
          <xdr:row>15</xdr:row>
          <xdr:rowOff>19878</xdr:rowOff>
        </xdr:from>
        <xdr:to>
          <xdr:col>4</xdr:col>
          <xdr:colOff>483704</xdr:colOff>
          <xdr:row>17</xdr:row>
          <xdr:rowOff>58422</xdr:rowOff>
        </xdr:to>
        <xdr:pic>
          <xdr:nvPicPr>
            <xdr:cNvPr id="8" name="図 7"/>
            <xdr:cNvPicPr>
              <a:picLocks noChangeAspect="1" noChangeArrowheads="1"/>
              <a:extLst>
                <a:ext uri="{84589F7E-364E-4C9E-8A38-B11213B215E9}">
                  <a14:cameraTool cellRange="判定25" spid="_x0000_s6247"/>
                </a:ext>
              </a:extLst>
            </xdr:cNvPicPr>
          </xdr:nvPicPr>
          <xdr:blipFill>
            <a:blip xmlns:r="http://schemas.openxmlformats.org/officeDocument/2006/relationships" r:embed="rId1"/>
            <a:srcRect/>
            <a:stretch>
              <a:fillRect/>
            </a:stretch>
          </xdr:blipFill>
          <xdr:spPr bwMode="auto">
            <a:xfrm>
              <a:off x="2067339" y="3525078"/>
              <a:ext cx="450574" cy="50237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46382</xdr:colOff>
          <xdr:row>17</xdr:row>
          <xdr:rowOff>0</xdr:rowOff>
        </xdr:from>
        <xdr:to>
          <xdr:col>4</xdr:col>
          <xdr:colOff>477078</xdr:colOff>
          <xdr:row>18</xdr:row>
          <xdr:rowOff>212035</xdr:rowOff>
        </xdr:to>
        <xdr:pic>
          <xdr:nvPicPr>
            <xdr:cNvPr id="10" name="図 9"/>
            <xdr:cNvPicPr>
              <a:picLocks noChangeAspect="1" noChangeArrowheads="1"/>
              <a:extLst>
                <a:ext uri="{84589F7E-364E-4C9E-8A38-B11213B215E9}">
                  <a14:cameraTool cellRange="判定26" spid="_x0000_s6248"/>
                </a:ext>
              </a:extLst>
            </xdr:cNvPicPr>
          </xdr:nvPicPr>
          <xdr:blipFill>
            <a:blip xmlns:r="http://schemas.openxmlformats.org/officeDocument/2006/relationships" r:embed="rId1"/>
            <a:srcRect/>
            <a:stretch>
              <a:fillRect/>
            </a:stretch>
          </xdr:blipFill>
          <xdr:spPr bwMode="auto">
            <a:xfrm>
              <a:off x="2080591" y="3969026"/>
              <a:ext cx="430696" cy="44394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112643</xdr:colOff>
      <xdr:row>16</xdr:row>
      <xdr:rowOff>79513</xdr:rowOff>
    </xdr:from>
    <xdr:to>
      <xdr:col>4</xdr:col>
      <xdr:colOff>377687</xdr:colOff>
      <xdr:row>17</xdr:row>
      <xdr:rowOff>119270</xdr:rowOff>
    </xdr:to>
    <xdr:sp macro="" textlink="">
      <xdr:nvSpPr>
        <xdr:cNvPr id="2" name="テキスト ボックス 1"/>
        <xdr:cNvSpPr txBox="1"/>
      </xdr:nvSpPr>
      <xdr:spPr>
        <a:xfrm>
          <a:off x="2147183" y="3767593"/>
          <a:ext cx="265044" cy="268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4</xdr:col>
          <xdr:colOff>6625</xdr:colOff>
          <xdr:row>15</xdr:row>
          <xdr:rowOff>39755</xdr:rowOff>
        </xdr:from>
        <xdr:to>
          <xdr:col>5</xdr:col>
          <xdr:colOff>3975</xdr:colOff>
          <xdr:row>16</xdr:row>
          <xdr:rowOff>165651</xdr:rowOff>
        </xdr:to>
        <xdr:pic>
          <xdr:nvPicPr>
            <xdr:cNvPr id="3" name="図 2"/>
            <xdr:cNvPicPr>
              <a:picLocks noChangeAspect="1" noChangeArrowheads="1"/>
              <a:extLst>
                <a:ext uri="{84589F7E-364E-4C9E-8A38-B11213B215E9}">
                  <a14:cameraTool cellRange="判定25" spid="_x0000_s19513"/>
                </a:ext>
              </a:extLst>
            </xdr:cNvPicPr>
          </xdr:nvPicPr>
          <xdr:blipFill>
            <a:blip xmlns:r="http://schemas.openxmlformats.org/officeDocument/2006/relationships" r:embed="rId1"/>
            <a:srcRect/>
            <a:stretch>
              <a:fillRect/>
            </a:stretch>
          </xdr:blipFill>
          <xdr:spPr bwMode="auto">
            <a:xfrm>
              <a:off x="2040834" y="3544955"/>
              <a:ext cx="487680" cy="3578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26504</xdr:colOff>
          <xdr:row>17</xdr:row>
          <xdr:rowOff>106017</xdr:rowOff>
        </xdr:from>
        <xdr:to>
          <xdr:col>4</xdr:col>
          <xdr:colOff>487680</xdr:colOff>
          <xdr:row>18</xdr:row>
          <xdr:rowOff>125564</xdr:rowOff>
        </xdr:to>
        <xdr:pic>
          <xdr:nvPicPr>
            <xdr:cNvPr id="4" name="図 3"/>
            <xdr:cNvPicPr>
              <a:picLocks noChangeAspect="1" noChangeArrowheads="1"/>
              <a:extLst>
                <a:ext uri="{84589F7E-364E-4C9E-8A38-B11213B215E9}">
                  <a14:cameraTool cellRange="判定26" spid="_x0000_s19514"/>
                </a:ext>
              </a:extLst>
            </xdr:cNvPicPr>
          </xdr:nvPicPr>
          <xdr:blipFill>
            <a:blip xmlns:r="http://schemas.openxmlformats.org/officeDocument/2006/relationships" r:embed="rId1"/>
            <a:srcRect/>
            <a:stretch>
              <a:fillRect/>
            </a:stretch>
          </xdr:blipFill>
          <xdr:spPr bwMode="auto">
            <a:xfrm>
              <a:off x="2060713" y="4075043"/>
              <a:ext cx="461176" cy="2514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8"/>
  <sheetViews>
    <sheetView workbookViewId="0">
      <selection activeCell="D12" sqref="D12:E12"/>
    </sheetView>
  </sheetViews>
  <sheetFormatPr defaultRowHeight="18" x14ac:dyDescent="0.45"/>
  <cols>
    <col min="1" max="1" width="4.3984375" customWidth="1"/>
    <col min="2" max="2" width="24.09765625" bestFit="1" customWidth="1"/>
    <col min="3" max="3" width="11.19921875" customWidth="1"/>
    <col min="4" max="4" width="16.296875" style="208" bestFit="1" customWidth="1"/>
    <col min="5" max="5" width="23.59765625" style="208" customWidth="1"/>
    <col min="6" max="6" width="44.3984375" customWidth="1"/>
    <col min="11" max="11" width="93.3984375" customWidth="1"/>
    <col min="12" max="12" width="26.09765625" customWidth="1"/>
    <col min="13" max="14" width="8.796875" hidden="1" customWidth="1"/>
    <col min="15" max="15" width="7.69921875" hidden="1" customWidth="1"/>
    <col min="16" max="16" width="8.19921875" hidden="1" customWidth="1"/>
    <col min="17" max="20" width="8.796875" hidden="1" customWidth="1"/>
    <col min="21" max="22" width="5.5" customWidth="1"/>
    <col min="24" max="24" width="11.3984375" customWidth="1"/>
    <col min="25" max="25" width="6.3984375" customWidth="1"/>
    <col min="26" max="26" width="8.19921875" customWidth="1"/>
  </cols>
  <sheetData>
    <row r="1" spans="1:25" ht="26.4" x14ac:dyDescent="0.65">
      <c r="A1" s="356" t="s">
        <v>558</v>
      </c>
      <c r="B1" s="357"/>
      <c r="C1" s="357"/>
      <c r="D1" s="357"/>
      <c r="E1" s="357"/>
    </row>
    <row r="2" spans="1:25" ht="19.95" customHeight="1" x14ac:dyDescent="0.45">
      <c r="A2" s="360" t="s">
        <v>487</v>
      </c>
      <c r="B2" s="336" t="s">
        <v>77</v>
      </c>
      <c r="C2" s="337"/>
      <c r="D2" s="340"/>
      <c r="E2" s="341"/>
      <c r="M2" s="30"/>
      <c r="N2" s="33"/>
      <c r="O2" s="33"/>
      <c r="P2" s="33"/>
      <c r="Q2" s="33"/>
      <c r="R2" s="33"/>
      <c r="S2" s="33"/>
      <c r="T2" s="33"/>
    </row>
    <row r="3" spans="1:25" ht="19.95" customHeight="1" x14ac:dyDescent="0.45">
      <c r="A3" s="361"/>
      <c r="B3" s="336" t="s">
        <v>78</v>
      </c>
      <c r="C3" s="337"/>
      <c r="D3" s="340"/>
      <c r="E3" s="341"/>
      <c r="M3" s="30"/>
      <c r="N3" s="33"/>
      <c r="O3" s="33"/>
      <c r="P3" s="33"/>
      <c r="Q3" s="33"/>
      <c r="R3" s="33"/>
      <c r="S3" s="33"/>
      <c r="T3" s="33"/>
    </row>
    <row r="4" spans="1:25" ht="19.95" customHeight="1" x14ac:dyDescent="0.45">
      <c r="A4" s="361"/>
      <c r="B4" s="336" t="s">
        <v>79</v>
      </c>
      <c r="C4" s="337"/>
      <c r="D4" s="340"/>
      <c r="E4" s="341"/>
      <c r="M4" s="30"/>
      <c r="N4" s="33"/>
      <c r="O4" s="33"/>
      <c r="P4" s="33"/>
      <c r="Q4" s="33"/>
      <c r="R4" s="33"/>
      <c r="S4" s="33"/>
      <c r="T4" s="33"/>
    </row>
    <row r="5" spans="1:25" ht="19.95" customHeight="1" x14ac:dyDescent="0.45">
      <c r="A5" s="361"/>
      <c r="B5" s="336" t="s">
        <v>352</v>
      </c>
      <c r="C5" s="337"/>
      <c r="D5" s="340"/>
      <c r="E5" s="341"/>
      <c r="M5" s="30"/>
      <c r="N5" s="33"/>
      <c r="O5" s="33"/>
      <c r="P5" s="33"/>
      <c r="Q5" s="33"/>
      <c r="R5" s="33"/>
      <c r="S5" s="33"/>
      <c r="T5" s="33"/>
    </row>
    <row r="6" spans="1:25" ht="19.95" customHeight="1" x14ac:dyDescent="0.45">
      <c r="A6" s="361"/>
      <c r="B6" s="336" t="s">
        <v>353</v>
      </c>
      <c r="C6" s="337"/>
      <c r="D6" s="340"/>
      <c r="E6" s="341"/>
      <c r="M6" s="30"/>
      <c r="N6" s="33"/>
      <c r="O6" s="33"/>
      <c r="P6" s="33"/>
      <c r="Q6" s="33"/>
      <c r="R6" s="33"/>
      <c r="S6" s="33"/>
      <c r="T6" s="33"/>
    </row>
    <row r="7" spans="1:25" ht="19.95" customHeight="1" x14ac:dyDescent="0.45">
      <c r="A7" s="361"/>
      <c r="B7" s="336" t="s">
        <v>80</v>
      </c>
      <c r="C7" s="337"/>
      <c r="D7" s="340"/>
      <c r="E7" s="341"/>
      <c r="M7" s="30"/>
      <c r="N7" s="33"/>
      <c r="O7" s="33"/>
      <c r="P7" s="33"/>
      <c r="Q7" s="33"/>
      <c r="R7" s="33"/>
      <c r="S7" s="33"/>
      <c r="T7" s="33"/>
    </row>
    <row r="8" spans="1:25" ht="19.95" customHeight="1" x14ac:dyDescent="0.45">
      <c r="A8" s="361"/>
      <c r="B8" s="336" t="s">
        <v>354</v>
      </c>
      <c r="C8" s="337"/>
      <c r="D8" s="340"/>
      <c r="E8" s="341"/>
      <c r="M8" s="30"/>
      <c r="N8" s="33"/>
      <c r="O8" s="33"/>
      <c r="P8" s="33"/>
      <c r="Q8" s="33"/>
      <c r="R8" s="33"/>
      <c r="S8" s="33"/>
      <c r="T8" s="33"/>
    </row>
    <row r="9" spans="1:25" ht="19.95" customHeight="1" x14ac:dyDescent="0.45">
      <c r="A9" s="361"/>
      <c r="B9" s="336" t="s">
        <v>355</v>
      </c>
      <c r="C9" s="337"/>
      <c r="D9" s="340"/>
      <c r="E9" s="341"/>
      <c r="M9" s="30"/>
      <c r="N9" s="33"/>
      <c r="O9" s="33"/>
      <c r="P9" s="33"/>
      <c r="Q9" s="33"/>
      <c r="R9" s="33"/>
      <c r="S9" s="33"/>
      <c r="T9" s="33"/>
    </row>
    <row r="10" spans="1:25" ht="19.95" customHeight="1" x14ac:dyDescent="0.45">
      <c r="A10" s="361"/>
      <c r="B10" s="336" t="s">
        <v>356</v>
      </c>
      <c r="C10" s="337"/>
      <c r="D10" s="340"/>
      <c r="E10" s="341"/>
      <c r="M10" s="30" t="str">
        <f>IF(D10="普通","図6","図2")</f>
        <v>図2</v>
      </c>
      <c r="N10" s="33" t="str">
        <f>IF(D10="当座","図6","図2")</f>
        <v>図2</v>
      </c>
      <c r="O10" s="33"/>
      <c r="P10" s="33"/>
      <c r="Q10" s="33"/>
      <c r="R10" s="33"/>
      <c r="S10" s="33"/>
      <c r="T10" s="33"/>
    </row>
    <row r="11" spans="1:25" ht="19.95" customHeight="1" x14ac:dyDescent="0.45">
      <c r="A11" s="361"/>
      <c r="B11" s="336" t="s">
        <v>357</v>
      </c>
      <c r="C11" s="337"/>
      <c r="D11" s="340"/>
      <c r="E11" s="341"/>
      <c r="F11" t="s">
        <v>360</v>
      </c>
      <c r="M11" s="30"/>
      <c r="N11" s="33"/>
      <c r="O11" s="33"/>
      <c r="P11" s="33"/>
      <c r="Q11" s="33"/>
      <c r="R11" s="33"/>
      <c r="S11" s="33"/>
      <c r="T11" s="33"/>
    </row>
    <row r="12" spans="1:25" ht="19.95" customHeight="1" x14ac:dyDescent="0.45">
      <c r="A12" s="361"/>
      <c r="B12" s="336" t="s">
        <v>580</v>
      </c>
      <c r="C12" s="337"/>
      <c r="D12" s="358"/>
      <c r="E12" s="359"/>
      <c r="M12" s="30" t="str">
        <f>IF(D12="他の市町村から三豊市への転入による新築","☑","□")</f>
        <v>□</v>
      </c>
      <c r="N12" s="33" t="str">
        <f>IF(D12="集合住宅等からの転居による新築","☑","□")</f>
        <v>□</v>
      </c>
      <c r="O12" s="33" t="str">
        <f>IF(D12="単独処理浄化槽からの転換","☑","□")</f>
        <v>□</v>
      </c>
      <c r="P12" s="33" t="str">
        <f>IF(D12="汲取りトイレからの転換","☑","□")</f>
        <v>□</v>
      </c>
      <c r="Q12" s="33" t="str">
        <f>IF(D12="単独処理浄化槽・汲取りトイレのある戸建て住宅からの転居による新築","☑","□")</f>
        <v>□</v>
      </c>
      <c r="R12" s="33" t="str">
        <f>IF(D12="単独処理浄化槽・汲取りトイレのある戸建て住宅からの建替による新築","☑","□")</f>
        <v>□</v>
      </c>
      <c r="S12" s="33" t="str">
        <f>IF(D12="親子で同居していて、子が独立することによる新築","☑","□")</f>
        <v>□</v>
      </c>
      <c r="T12" s="33" t="str">
        <f>IF(D12="その他","☑","□")</f>
        <v>□</v>
      </c>
    </row>
    <row r="13" spans="1:25" ht="19.95" customHeight="1" x14ac:dyDescent="0.45">
      <c r="A13" s="362"/>
      <c r="B13" s="336" t="s">
        <v>581</v>
      </c>
      <c r="C13" s="337"/>
      <c r="D13" s="340"/>
      <c r="E13" s="341"/>
      <c r="M13" s="30" t="str">
        <f>IF(D13="増改築無し","☑","□")</f>
        <v>□</v>
      </c>
      <c r="N13" s="33" t="str">
        <f>IF(D13="家の構造を変えない軽微な改築（水回りのリフォーム等）","☑","□")</f>
        <v>□</v>
      </c>
      <c r="O13" s="33" t="str">
        <f>IF(D13="旧宅の間取りを変えず、子・孫世代が同居するための増改築","☑","□")</f>
        <v>□</v>
      </c>
      <c r="P13" s="33" t="str">
        <f>IF(D13="上記以外の増改築","☑","□")</f>
        <v>□</v>
      </c>
      <c r="Q13" s="33" t="str">
        <f>IF(D13="その他","☑","□")</f>
        <v>□</v>
      </c>
      <c r="R13" s="33"/>
      <c r="S13" s="33"/>
      <c r="T13" s="33"/>
    </row>
    <row r="14" spans="1:25" ht="19.95" customHeight="1" x14ac:dyDescent="0.45">
      <c r="A14" s="363" t="s">
        <v>488</v>
      </c>
      <c r="B14" s="338" t="s">
        <v>81</v>
      </c>
      <c r="C14" s="339"/>
      <c r="D14" s="340"/>
      <c r="E14" s="341"/>
      <c r="M14" s="30"/>
      <c r="N14" s="33"/>
      <c r="O14" s="33"/>
      <c r="P14" s="33"/>
      <c r="Q14" s="33"/>
      <c r="R14" s="33"/>
      <c r="S14" s="33"/>
      <c r="T14" s="33"/>
    </row>
    <row r="15" spans="1:25" ht="19.95" customHeight="1" x14ac:dyDescent="0.45">
      <c r="A15" s="364"/>
      <c r="B15" s="338" t="s">
        <v>82</v>
      </c>
      <c r="C15" s="339"/>
      <c r="D15" s="324"/>
      <c r="E15" s="325"/>
      <c r="F15" t="str">
        <f>IF(AND(D15="その他",E15=0),"←申請者と住宅所有者との関係を入力してください。",IF(AND(D15="共有",E15=0),"←共有人数を入力してください",""))</f>
        <v/>
      </c>
      <c r="M15" s="30" t="str">
        <f>IF(D15="本人","図1","図2")</f>
        <v>図2</v>
      </c>
      <c r="N15" s="30" t="str">
        <f>IF(D15="共有","図1","図2")</f>
        <v>図2</v>
      </c>
      <c r="O15" s="33" t="str">
        <f>IF(D15="その他","図5","図2")</f>
        <v>図2</v>
      </c>
      <c r="P15" s="33"/>
      <c r="Q15" s="33"/>
      <c r="R15" s="33"/>
      <c r="S15" s="33"/>
      <c r="T15" s="33"/>
      <c r="X15" s="100"/>
      <c r="Y15" s="101"/>
    </row>
    <row r="16" spans="1:25" ht="19.95" customHeight="1" x14ac:dyDescent="0.45">
      <c r="A16" s="364"/>
      <c r="B16" s="338" t="s">
        <v>84</v>
      </c>
      <c r="C16" s="339"/>
      <c r="D16" s="340"/>
      <c r="E16" s="341"/>
      <c r="F16" t="s">
        <v>492</v>
      </c>
      <c r="M16" s="30"/>
      <c r="N16" s="33"/>
      <c r="O16" s="33"/>
      <c r="P16" s="33"/>
      <c r="Q16" s="33"/>
      <c r="R16" s="33"/>
      <c r="S16" s="33"/>
      <c r="T16" s="33"/>
    </row>
    <row r="17" spans="1:25" ht="19.95" customHeight="1" x14ac:dyDescent="0.45">
      <c r="A17" s="364"/>
      <c r="B17" s="338" t="s">
        <v>83</v>
      </c>
      <c r="C17" s="339"/>
      <c r="D17" s="340"/>
      <c r="E17" s="341"/>
      <c r="M17" s="30"/>
      <c r="N17" s="33"/>
      <c r="O17" s="33"/>
      <c r="P17" s="33"/>
      <c r="Q17" s="33"/>
      <c r="R17" s="33"/>
      <c r="S17" s="33"/>
      <c r="T17" s="33"/>
    </row>
    <row r="18" spans="1:25" ht="19.95" customHeight="1" x14ac:dyDescent="0.45">
      <c r="A18" s="364"/>
      <c r="B18" s="338" t="s">
        <v>85</v>
      </c>
      <c r="C18" s="339"/>
      <c r="D18" s="340"/>
      <c r="E18" s="341"/>
      <c r="M18" s="30"/>
      <c r="N18" s="33"/>
      <c r="O18" s="33"/>
      <c r="P18" s="33"/>
      <c r="Q18" s="33"/>
      <c r="R18" s="33"/>
      <c r="S18" s="33"/>
      <c r="T18" s="33"/>
    </row>
    <row r="19" spans="1:25" ht="19.95" customHeight="1" x14ac:dyDescent="0.45">
      <c r="A19" s="364"/>
      <c r="B19" s="338" t="s">
        <v>86</v>
      </c>
      <c r="C19" s="339"/>
      <c r="D19" s="340"/>
      <c r="E19" s="341"/>
      <c r="M19" s="30" t="str">
        <f>IF(D19="有","図3","図2")</f>
        <v>図2</v>
      </c>
      <c r="N19" s="33" t="str">
        <f>IF(D19="無","図3","図2")</f>
        <v>図2</v>
      </c>
      <c r="O19" s="33"/>
      <c r="P19" s="33"/>
      <c r="Q19" s="33"/>
      <c r="R19" s="33"/>
      <c r="S19" s="33"/>
      <c r="T19" s="33"/>
      <c r="U19" s="101"/>
      <c r="V19" s="101"/>
    </row>
    <row r="20" spans="1:25" ht="19.95" customHeight="1" x14ac:dyDescent="0.45">
      <c r="A20" s="364"/>
      <c r="B20" s="338" t="s">
        <v>100</v>
      </c>
      <c r="C20" s="339"/>
      <c r="D20" s="340"/>
      <c r="E20" s="341"/>
      <c r="M20" s="30"/>
      <c r="N20" s="33"/>
      <c r="O20" s="33"/>
      <c r="P20" s="33"/>
      <c r="Q20" s="33"/>
      <c r="R20" s="33"/>
      <c r="S20" s="33"/>
      <c r="T20" s="33"/>
    </row>
    <row r="21" spans="1:25" ht="19.95" customHeight="1" x14ac:dyDescent="0.45">
      <c r="A21" s="364"/>
      <c r="B21" s="338" t="s">
        <v>101</v>
      </c>
      <c r="C21" s="339"/>
      <c r="D21" s="340"/>
      <c r="E21" s="341"/>
      <c r="M21" s="30"/>
      <c r="N21" s="33"/>
      <c r="O21" s="33"/>
      <c r="P21" s="33"/>
      <c r="Q21" s="33"/>
      <c r="R21" s="33"/>
      <c r="S21" s="33"/>
      <c r="T21" s="33"/>
    </row>
    <row r="22" spans="1:25" ht="19.95" customHeight="1" x14ac:dyDescent="0.45">
      <c r="A22" s="364"/>
      <c r="B22" s="338" t="s">
        <v>102</v>
      </c>
      <c r="C22" s="339"/>
      <c r="D22" s="340"/>
      <c r="E22" s="341"/>
      <c r="M22" s="30"/>
      <c r="N22" s="33"/>
      <c r="O22" s="33"/>
      <c r="P22" s="33"/>
      <c r="Q22" s="33"/>
      <c r="R22" s="33"/>
      <c r="S22" s="33"/>
      <c r="T22" s="33"/>
    </row>
    <row r="23" spans="1:25" ht="19.95" customHeight="1" x14ac:dyDescent="0.45">
      <c r="A23" s="364"/>
      <c r="B23" s="338" t="s">
        <v>87</v>
      </c>
      <c r="C23" s="339"/>
      <c r="D23" s="325"/>
      <c r="E23" s="325"/>
      <c r="F23" t="str">
        <f>IF(AND(D23="改造",E23=0),"←現在の汚水処理状況を入力してください。","")</f>
        <v/>
      </c>
      <c r="M23" s="30" t="str">
        <f>IF(D23="新築","図4","図2")</f>
        <v>図2</v>
      </c>
      <c r="N23" s="33" t="str">
        <f>IF(D23="増築","図4","図2")</f>
        <v>図2</v>
      </c>
      <c r="O23" s="33" t="str">
        <f>IF(D23="改造","図4","図2")</f>
        <v>図2</v>
      </c>
      <c r="P23" s="33" t="str">
        <f>IF(E23="単独浄化槽","図4","図2")</f>
        <v>図2</v>
      </c>
      <c r="Q23" s="33" t="str">
        <f>IF(E23="汲取り便槽","図4","図2")</f>
        <v>図2</v>
      </c>
      <c r="R23" s="33"/>
      <c r="S23" s="33"/>
      <c r="T23" s="33"/>
      <c r="W23" s="101"/>
      <c r="X23" s="101"/>
    </row>
    <row r="24" spans="1:25" ht="19.95" customHeight="1" x14ac:dyDescent="0.45">
      <c r="A24" s="364"/>
      <c r="B24" s="338" t="s">
        <v>56</v>
      </c>
      <c r="C24" s="339"/>
      <c r="D24" s="340"/>
      <c r="E24" s="341"/>
      <c r="M24" s="30" t="str">
        <f>IF(D24="有","図3","図2")</f>
        <v>図2</v>
      </c>
      <c r="N24" s="30" t="str">
        <f>IF(D24="無","図3","図2")</f>
        <v>図2</v>
      </c>
      <c r="O24" s="33"/>
      <c r="P24" s="33"/>
      <c r="Q24" s="33"/>
      <c r="R24" s="33"/>
      <c r="S24" s="33"/>
      <c r="T24" s="33"/>
    </row>
    <row r="25" spans="1:25" ht="19.95" customHeight="1" x14ac:dyDescent="0.45">
      <c r="A25" s="364"/>
      <c r="B25" s="338" t="s">
        <v>59</v>
      </c>
      <c r="C25" s="339"/>
      <c r="D25" s="340"/>
      <c r="E25" s="341"/>
      <c r="M25" s="30" t="str">
        <f>IF(D25="有","図3","図2")</f>
        <v>図2</v>
      </c>
      <c r="N25" s="33" t="str">
        <f>IF(D25="無","図3","図2")</f>
        <v>図2</v>
      </c>
      <c r="O25" s="33"/>
      <c r="P25" s="33"/>
      <c r="Q25" s="33"/>
      <c r="R25" s="33"/>
      <c r="S25" s="33"/>
      <c r="T25" s="33"/>
      <c r="Y25" s="344"/>
    </row>
    <row r="26" spans="1:25" ht="19.95" customHeight="1" x14ac:dyDescent="0.45">
      <c r="A26" s="364"/>
      <c r="B26" s="338" t="s">
        <v>88</v>
      </c>
      <c r="C26" s="339"/>
      <c r="D26" s="340"/>
      <c r="E26" s="341"/>
      <c r="M26" s="30" t="str">
        <f>IF(D26="無荷重","図4","図2")</f>
        <v>図2</v>
      </c>
      <c r="N26" s="33" t="str">
        <f>IF(D26="荷重","図4","図2")</f>
        <v>図2</v>
      </c>
      <c r="O26" s="33" t="str">
        <f>IF(E26="支柱入","図4","図2")</f>
        <v>図2</v>
      </c>
      <c r="P26" s="33" t="str">
        <f>IF(E26="支柱レス","図4","図2")</f>
        <v>図2</v>
      </c>
      <c r="Q26" s="33"/>
      <c r="R26" s="33"/>
      <c r="S26" s="33"/>
      <c r="T26" s="33"/>
      <c r="Y26" s="344"/>
    </row>
    <row r="27" spans="1:25" ht="19.95" customHeight="1" x14ac:dyDescent="0.45">
      <c r="A27" s="364"/>
      <c r="B27" s="338" t="s">
        <v>97</v>
      </c>
      <c r="C27" s="339"/>
      <c r="D27" s="340"/>
      <c r="E27" s="341"/>
      <c r="M27" s="30" t="str">
        <f>IF(D27="有","図5","図2")</f>
        <v>図2</v>
      </c>
      <c r="N27" s="30"/>
      <c r="O27" s="33"/>
      <c r="P27" s="33"/>
      <c r="Q27" s="33"/>
      <c r="R27" s="33"/>
      <c r="S27" s="33"/>
      <c r="T27" s="33"/>
    </row>
    <row r="28" spans="1:25" ht="19.95" customHeight="1" x14ac:dyDescent="0.45">
      <c r="A28" s="364"/>
      <c r="B28" s="338" t="s">
        <v>89</v>
      </c>
      <c r="C28" s="339"/>
      <c r="D28" s="342"/>
      <c r="E28" s="343"/>
      <c r="M28" s="30"/>
      <c r="N28" s="33"/>
      <c r="O28" s="33"/>
      <c r="P28" s="33"/>
      <c r="Q28" s="33"/>
      <c r="R28" s="33"/>
      <c r="S28" s="33"/>
      <c r="T28" s="33"/>
    </row>
    <row r="29" spans="1:25" ht="19.95" customHeight="1" x14ac:dyDescent="0.45">
      <c r="A29" s="364"/>
      <c r="B29" s="338" t="s">
        <v>90</v>
      </c>
      <c r="C29" s="339"/>
      <c r="D29" s="342"/>
      <c r="E29" s="343"/>
      <c r="M29" s="30"/>
      <c r="N29" s="33"/>
      <c r="O29" s="33"/>
      <c r="P29" s="33"/>
      <c r="Q29" s="33"/>
      <c r="R29" s="33"/>
      <c r="S29" s="33"/>
      <c r="T29" s="33"/>
    </row>
    <row r="30" spans="1:25" ht="19.95" customHeight="1" x14ac:dyDescent="0.45">
      <c r="A30" s="364"/>
      <c r="B30" s="338" t="s">
        <v>91</v>
      </c>
      <c r="C30" s="339"/>
      <c r="D30" s="342"/>
      <c r="E30" s="343"/>
      <c r="M30" s="30"/>
      <c r="N30" s="33"/>
      <c r="O30" s="33"/>
      <c r="P30" s="33"/>
      <c r="Q30" s="33"/>
      <c r="R30" s="33"/>
      <c r="S30" s="33"/>
      <c r="T30" s="33"/>
    </row>
    <row r="31" spans="1:25" ht="19.95" customHeight="1" x14ac:dyDescent="0.45">
      <c r="A31" s="364"/>
      <c r="B31" s="338" t="s">
        <v>92</v>
      </c>
      <c r="C31" s="339"/>
      <c r="D31" s="342"/>
      <c r="E31" s="343"/>
      <c r="M31" s="30"/>
      <c r="N31" s="33"/>
      <c r="O31" s="33"/>
      <c r="P31" s="33"/>
      <c r="Q31" s="33"/>
      <c r="R31" s="33"/>
      <c r="S31" s="33"/>
      <c r="T31" s="33"/>
    </row>
    <row r="32" spans="1:25" ht="19.95" customHeight="1" x14ac:dyDescent="0.45">
      <c r="A32" s="364"/>
      <c r="B32" s="350" t="s">
        <v>93</v>
      </c>
      <c r="C32" s="29" t="s">
        <v>98</v>
      </c>
      <c r="D32" s="340"/>
      <c r="E32" s="341"/>
      <c r="M32" s="30"/>
      <c r="N32" s="33"/>
      <c r="O32" s="33"/>
      <c r="P32" s="33"/>
      <c r="Q32" s="33"/>
      <c r="R32" s="33"/>
      <c r="S32" s="33"/>
      <c r="T32" s="33"/>
    </row>
    <row r="33" spans="1:20" ht="19.95" customHeight="1" x14ac:dyDescent="0.45">
      <c r="A33" s="364"/>
      <c r="B33" s="351"/>
      <c r="C33" s="29" t="s">
        <v>99</v>
      </c>
      <c r="D33" s="340"/>
      <c r="E33" s="341"/>
      <c r="M33" s="30"/>
      <c r="N33" s="33"/>
      <c r="O33" s="33"/>
      <c r="P33" s="33"/>
      <c r="Q33" s="33"/>
      <c r="R33" s="33"/>
      <c r="S33" s="33"/>
      <c r="T33" s="33"/>
    </row>
    <row r="34" spans="1:20" ht="19.95" customHeight="1" x14ac:dyDescent="0.45">
      <c r="A34" s="364"/>
      <c r="B34" s="338" t="s">
        <v>94</v>
      </c>
      <c r="C34" s="339"/>
      <c r="D34" s="325"/>
      <c r="E34" s="325"/>
      <c r="F34" t="str">
        <f>IF(AND(D34="その他",E34=0),"←その他の放流先を入力してください。","")</f>
        <v/>
      </c>
      <c r="M34" s="30" t="str">
        <f>IF(D34="側溝（水路）","図5","図2")</f>
        <v>図2</v>
      </c>
      <c r="N34" s="33" t="str">
        <f>IF(D34="河川","図1","図2")</f>
        <v>図2</v>
      </c>
      <c r="O34" s="33" t="str">
        <f>IF(D34="湖沼","図1","図2")</f>
        <v>図2</v>
      </c>
      <c r="P34" s="33" t="str">
        <f>IF(D34="海域","図1","図2")</f>
        <v>図2</v>
      </c>
      <c r="Q34" s="33" t="str">
        <f>IF(D34="その他","図5","図2")</f>
        <v>図2</v>
      </c>
      <c r="R34" s="33"/>
      <c r="S34" s="33"/>
      <c r="T34" s="33"/>
    </row>
    <row r="35" spans="1:20" ht="19.95" customHeight="1" x14ac:dyDescent="0.45">
      <c r="A35" s="364"/>
      <c r="B35" s="352" t="s">
        <v>95</v>
      </c>
      <c r="C35" s="353"/>
      <c r="D35" s="340"/>
      <c r="E35" s="341"/>
      <c r="M35" s="30"/>
      <c r="N35" s="33"/>
      <c r="O35" s="33"/>
      <c r="P35" s="33"/>
      <c r="Q35" s="33"/>
      <c r="R35" s="33"/>
      <c r="S35" s="33"/>
      <c r="T35" s="33"/>
    </row>
    <row r="36" spans="1:20" ht="19.95" customHeight="1" x14ac:dyDescent="0.45">
      <c r="A36" s="364"/>
      <c r="B36" s="354"/>
      <c r="C36" s="355"/>
      <c r="D36" s="340"/>
      <c r="E36" s="341"/>
      <c r="F36" t="s">
        <v>347</v>
      </c>
      <c r="M36" s="30"/>
      <c r="N36" s="33"/>
      <c r="O36" s="33"/>
      <c r="P36" s="33"/>
      <c r="Q36" s="33"/>
      <c r="R36" s="33"/>
      <c r="S36" s="33"/>
      <c r="T36" s="33"/>
    </row>
    <row r="37" spans="1:20" ht="19.95" customHeight="1" x14ac:dyDescent="0.45">
      <c r="A37" s="364"/>
      <c r="B37" s="338" t="s">
        <v>96</v>
      </c>
      <c r="C37" s="339"/>
      <c r="D37" s="340"/>
      <c r="E37" s="341"/>
      <c r="M37" s="30"/>
      <c r="N37" s="33"/>
      <c r="O37" s="33"/>
      <c r="P37" s="33"/>
      <c r="Q37" s="33"/>
      <c r="R37" s="33"/>
      <c r="S37" s="33"/>
      <c r="T37" s="33"/>
    </row>
    <row r="38" spans="1:20" ht="19.95" customHeight="1" x14ac:dyDescent="0.45">
      <c r="A38" s="364"/>
      <c r="B38" s="346" t="s">
        <v>351</v>
      </c>
      <c r="C38" s="347"/>
      <c r="D38" s="348"/>
      <c r="E38" s="349"/>
    </row>
    <row r="39" spans="1:20" ht="19.95" customHeight="1" x14ac:dyDescent="0.45">
      <c r="A39" s="364"/>
      <c r="B39" s="346" t="s">
        <v>583</v>
      </c>
      <c r="C39" s="347"/>
      <c r="D39" s="348"/>
      <c r="E39" s="349"/>
    </row>
    <row r="40" spans="1:20" ht="19.95" customHeight="1" x14ac:dyDescent="0.45">
      <c r="A40" s="364"/>
      <c r="B40" s="345" t="s">
        <v>363</v>
      </c>
      <c r="C40" s="345"/>
      <c r="D40" s="334"/>
      <c r="E40" s="334"/>
    </row>
    <row r="41" spans="1:20" ht="19.95" customHeight="1" x14ac:dyDescent="0.45">
      <c r="A41" s="364"/>
      <c r="B41" s="346" t="s">
        <v>559</v>
      </c>
      <c r="C41" s="347"/>
      <c r="D41" s="348"/>
      <c r="E41" s="349"/>
      <c r="M41" t="str">
        <f>IF(D41="現金","図3","図2")</f>
        <v>図2</v>
      </c>
      <c r="N41" t="str">
        <f>IF(D41="その他","図3","図2")</f>
        <v>図2</v>
      </c>
    </row>
    <row r="42" spans="1:20" ht="19.95" customHeight="1" x14ac:dyDescent="0.45">
      <c r="A42" s="365"/>
      <c r="B42" s="346" t="s">
        <v>582</v>
      </c>
      <c r="C42" s="347"/>
      <c r="D42" s="326"/>
      <c r="E42" s="327"/>
      <c r="F42" t="s">
        <v>629</v>
      </c>
    </row>
    <row r="43" spans="1:20" ht="19.95" customHeight="1" x14ac:dyDescent="0.45">
      <c r="A43" s="368" t="s">
        <v>491</v>
      </c>
      <c r="B43" s="366" t="s">
        <v>618</v>
      </c>
      <c r="C43" s="367"/>
      <c r="D43" s="348"/>
      <c r="E43" s="349"/>
    </row>
    <row r="44" spans="1:20" ht="19.95" customHeight="1" x14ac:dyDescent="0.45">
      <c r="A44" s="369"/>
      <c r="B44" s="371" t="s">
        <v>489</v>
      </c>
      <c r="C44" s="371"/>
      <c r="D44" s="334"/>
      <c r="E44" s="334"/>
    </row>
    <row r="45" spans="1:20" ht="19.95" customHeight="1" x14ac:dyDescent="0.45">
      <c r="A45" s="369"/>
      <c r="B45" s="371" t="s">
        <v>490</v>
      </c>
      <c r="C45" s="193" t="s">
        <v>98</v>
      </c>
      <c r="D45" s="334"/>
      <c r="E45" s="334"/>
    </row>
    <row r="46" spans="1:20" ht="19.95" customHeight="1" x14ac:dyDescent="0.45">
      <c r="A46" s="369"/>
      <c r="B46" s="371"/>
      <c r="C46" s="193" t="s">
        <v>99</v>
      </c>
      <c r="D46" s="334"/>
      <c r="E46" s="334"/>
    </row>
    <row r="47" spans="1:20" ht="19.95" customHeight="1" x14ac:dyDescent="0.45">
      <c r="A47" s="369"/>
      <c r="B47" s="335" t="s">
        <v>493</v>
      </c>
      <c r="C47" s="335"/>
      <c r="D47" s="334"/>
      <c r="E47" s="334"/>
    </row>
    <row r="48" spans="1:20" ht="19.95" customHeight="1" x14ac:dyDescent="0.45">
      <c r="A48" s="370"/>
      <c r="B48" s="335" t="s">
        <v>494</v>
      </c>
      <c r="C48" s="335"/>
      <c r="D48" s="334"/>
      <c r="E48" s="334"/>
    </row>
  </sheetData>
  <mergeCells count="92">
    <mergeCell ref="B42:C42"/>
    <mergeCell ref="A14:A42"/>
    <mergeCell ref="D39:E39"/>
    <mergeCell ref="B39:C39"/>
    <mergeCell ref="D43:E43"/>
    <mergeCell ref="B43:C43"/>
    <mergeCell ref="A43:A48"/>
    <mergeCell ref="B20:C20"/>
    <mergeCell ref="B21:C21"/>
    <mergeCell ref="B22:C22"/>
    <mergeCell ref="B24:C24"/>
    <mergeCell ref="B23:C23"/>
    <mergeCell ref="B44:C44"/>
    <mergeCell ref="D44:E44"/>
    <mergeCell ref="B48:C48"/>
    <mergeCell ref="B45:B46"/>
    <mergeCell ref="A1:E1"/>
    <mergeCell ref="B41:C41"/>
    <mergeCell ref="D41:E41"/>
    <mergeCell ref="D12:E12"/>
    <mergeCell ref="D13:E13"/>
    <mergeCell ref="B12:C12"/>
    <mergeCell ref="B13:C13"/>
    <mergeCell ref="A2:A13"/>
    <mergeCell ref="D10:E10"/>
    <mergeCell ref="B5:C5"/>
    <mergeCell ref="D5:E5"/>
    <mergeCell ref="B6:C6"/>
    <mergeCell ref="D6:E6"/>
    <mergeCell ref="B8:C8"/>
    <mergeCell ref="B11:C11"/>
    <mergeCell ref="D11:E11"/>
    <mergeCell ref="Y25:Y26"/>
    <mergeCell ref="B40:C40"/>
    <mergeCell ref="D40:E40"/>
    <mergeCell ref="B38:C38"/>
    <mergeCell ref="D38:E38"/>
    <mergeCell ref="B29:C29"/>
    <mergeCell ref="B28:C28"/>
    <mergeCell ref="B27:C27"/>
    <mergeCell ref="B37:C37"/>
    <mergeCell ref="B34:C34"/>
    <mergeCell ref="B31:C31"/>
    <mergeCell ref="B32:B33"/>
    <mergeCell ref="B30:C30"/>
    <mergeCell ref="B26:C26"/>
    <mergeCell ref="B25:C25"/>
    <mergeCell ref="B35:C36"/>
    <mergeCell ref="D20:E20"/>
    <mergeCell ref="D21:E21"/>
    <mergeCell ref="D22:E22"/>
    <mergeCell ref="D36:E36"/>
    <mergeCell ref="D8:E8"/>
    <mergeCell ref="D9:E9"/>
    <mergeCell ref="D37:E37"/>
    <mergeCell ref="D35:E35"/>
    <mergeCell ref="D28:E28"/>
    <mergeCell ref="D27:E27"/>
    <mergeCell ref="D29:E29"/>
    <mergeCell ref="D3:E3"/>
    <mergeCell ref="D2:E2"/>
    <mergeCell ref="D33:E33"/>
    <mergeCell ref="D32:E32"/>
    <mergeCell ref="D31:E31"/>
    <mergeCell ref="D30:E30"/>
    <mergeCell ref="D19:E19"/>
    <mergeCell ref="D18:E18"/>
    <mergeCell ref="D17:E17"/>
    <mergeCell ref="D16:E16"/>
    <mergeCell ref="D14:E14"/>
    <mergeCell ref="D26:E26"/>
    <mergeCell ref="D25:E25"/>
    <mergeCell ref="D24:E24"/>
    <mergeCell ref="D7:E7"/>
    <mergeCell ref="D4:E4"/>
    <mergeCell ref="B2:C2"/>
    <mergeCell ref="B19:C19"/>
    <mergeCell ref="B18:C18"/>
    <mergeCell ref="B17:C17"/>
    <mergeCell ref="B16:C16"/>
    <mergeCell ref="B15:C15"/>
    <mergeCell ref="B14:C14"/>
    <mergeCell ref="B7:C7"/>
    <mergeCell ref="B4:C4"/>
    <mergeCell ref="B3:C3"/>
    <mergeCell ref="B9:C9"/>
    <mergeCell ref="B10:C10"/>
    <mergeCell ref="D45:E45"/>
    <mergeCell ref="D46:E46"/>
    <mergeCell ref="B47:C47"/>
    <mergeCell ref="D47:E47"/>
    <mergeCell ref="D48:E48"/>
  </mergeCells>
  <phoneticPr fontId="3"/>
  <conditionalFormatting sqref="E15">
    <cfRule type="expression" dxfId="5" priority="4">
      <formula>$F$15="←共有人数を入力してください"</formula>
    </cfRule>
    <cfRule type="expression" dxfId="4" priority="5">
      <formula>$F$15="←申請者と住宅所有者との関係を入力してください。"</formula>
    </cfRule>
  </conditionalFormatting>
  <conditionalFormatting sqref="E23">
    <cfRule type="expression" dxfId="3" priority="2">
      <formula>$F$23="←現在の汚水処理状況を入力してください。"</formula>
    </cfRule>
  </conditionalFormatting>
  <conditionalFormatting sqref="E34">
    <cfRule type="expression" dxfId="2" priority="1">
      <formula>$F$34="←その他の放流先を入力してください。"</formula>
    </cfRule>
  </conditionalFormatting>
  <dataValidations count="8">
    <dataValidation type="list" allowBlank="1" showInputMessage="1" showErrorMessage="1" sqref="D15">
      <formula1>"本人,共有,その他"</formula1>
    </dataValidation>
    <dataValidation type="list" allowBlank="1" showInputMessage="1" showErrorMessage="1" sqref="D19 D24:D25 D27">
      <formula1>"有,無"</formula1>
    </dataValidation>
    <dataValidation type="list" allowBlank="1" showInputMessage="1" showErrorMessage="1" sqref="D23">
      <formula1>"新築,増築,改造"</formula1>
    </dataValidation>
    <dataValidation type="list" allowBlank="1" showInputMessage="1" showErrorMessage="1" sqref="D26">
      <formula1>"無荷重,荷重"</formula1>
    </dataValidation>
    <dataValidation type="list" allowBlank="1" showInputMessage="1" showErrorMessage="1" sqref="D34">
      <formula1>"側溝（水路）,河川,湖沼,海域,その他"</formula1>
    </dataValidation>
    <dataValidation type="list" allowBlank="1" showInputMessage="1" showErrorMessage="1" sqref="E23">
      <formula1>"単独浄化槽,汲取り便槽"</formula1>
    </dataValidation>
    <dataValidation type="list" allowBlank="1" showInputMessage="1" showErrorMessage="1" sqref="D10:E10">
      <formula1>"普通,当座"</formula1>
    </dataValidation>
    <dataValidation type="list" allowBlank="1" showInputMessage="1" showErrorMessage="1" sqref="E41:E42 D41:D42">
      <formula1>"現金,その他"</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補助対象チェックリスト!$C$4:$C$10</xm:f>
          </x14:formula1>
          <xm:sqref>E12</xm:sqref>
        </x14:dataValidation>
        <x14:dataValidation type="list" allowBlank="1" showInputMessage="1" showErrorMessage="1">
          <x14:formula1>
            <xm:f>補助対象チェックリスト!$C$4:$C$10</xm:f>
          </x14:formula1>
          <xm:sqref>D12</xm:sqref>
        </x14:dataValidation>
        <x14:dataValidation type="list" allowBlank="1" showInputMessage="1" showErrorMessage="1">
          <x14:formula1>
            <xm:f>補助対象チェックリスト!$C$11:$C$13</xm:f>
          </x14:formula1>
          <xm:sqref>D13:E13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U33"/>
  <sheetViews>
    <sheetView view="pageBreakPreview" zoomScaleNormal="100" zoomScaleSheetLayoutView="100" workbookViewId="0">
      <selection activeCell="A2" sqref="A2:U2"/>
    </sheetView>
  </sheetViews>
  <sheetFormatPr defaultRowHeight="18" x14ac:dyDescent="0.45"/>
  <cols>
    <col min="1" max="21" width="5.69921875" style="143" customWidth="1"/>
  </cols>
  <sheetData>
    <row r="1" spans="1:21" ht="18" customHeight="1" x14ac:dyDescent="0.45"/>
    <row r="2" spans="1:21" ht="18" customHeight="1" x14ac:dyDescent="0.45">
      <c r="A2" s="641" t="s">
        <v>324</v>
      </c>
      <c r="B2" s="640"/>
      <c r="C2" s="640"/>
      <c r="D2" s="640"/>
      <c r="E2" s="640"/>
      <c r="F2" s="640"/>
      <c r="G2" s="640"/>
      <c r="H2" s="640"/>
      <c r="I2" s="640"/>
      <c r="J2" s="640"/>
      <c r="K2" s="640"/>
      <c r="L2" s="640"/>
      <c r="M2" s="640"/>
      <c r="N2" s="640"/>
      <c r="O2" s="640"/>
      <c r="P2" s="640"/>
      <c r="Q2" s="640"/>
      <c r="R2" s="640"/>
      <c r="S2" s="640"/>
      <c r="T2" s="640"/>
      <c r="U2" s="640"/>
    </row>
    <row r="3" spans="1:21" ht="42.6" customHeight="1" x14ac:dyDescent="0.45">
      <c r="A3" s="139"/>
      <c r="B3" s="140"/>
      <c r="C3" s="140"/>
      <c r="D3" s="140"/>
      <c r="E3" s="140"/>
      <c r="F3" s="140"/>
      <c r="G3" s="140"/>
      <c r="H3" s="140"/>
      <c r="I3" s="140"/>
      <c r="J3" s="140"/>
      <c r="K3" s="140"/>
      <c r="L3" s="140"/>
      <c r="M3" s="140"/>
      <c r="N3" s="140"/>
      <c r="O3" s="140"/>
      <c r="P3" s="140"/>
      <c r="Q3" s="140"/>
      <c r="R3" s="140"/>
      <c r="S3" s="140"/>
      <c r="T3" s="140"/>
      <c r="U3" s="140"/>
    </row>
    <row r="4" spans="1:21" ht="18" customHeight="1" x14ac:dyDescent="0.45">
      <c r="A4" s="642" t="s">
        <v>325</v>
      </c>
      <c r="B4" s="640"/>
      <c r="C4" s="640"/>
      <c r="D4" s="640"/>
      <c r="E4" s="640"/>
      <c r="F4" s="640"/>
      <c r="G4" s="640"/>
      <c r="H4" s="640"/>
      <c r="I4" s="640"/>
      <c r="J4" s="640"/>
      <c r="K4" s="640"/>
      <c r="L4" s="640"/>
      <c r="M4" s="640"/>
      <c r="N4" s="640"/>
      <c r="O4" s="640"/>
      <c r="P4" s="640"/>
      <c r="Q4" s="640"/>
      <c r="R4" s="640"/>
      <c r="S4" s="640"/>
      <c r="T4" s="640"/>
      <c r="U4" s="640"/>
    </row>
    <row r="5" spans="1:21" ht="32.4" customHeight="1" x14ac:dyDescent="0.45">
      <c r="A5" s="139"/>
      <c r="B5" s="140"/>
      <c r="C5" s="140"/>
      <c r="D5" s="140"/>
      <c r="E5" s="140"/>
      <c r="F5" s="140"/>
      <c r="G5" s="140"/>
      <c r="H5" s="140"/>
      <c r="I5" s="140"/>
      <c r="J5" s="140"/>
      <c r="K5" s="140"/>
      <c r="L5" s="140"/>
      <c r="M5" s="140"/>
      <c r="N5" s="140"/>
      <c r="O5" s="140"/>
      <c r="P5" s="140"/>
      <c r="Q5" s="140"/>
      <c r="R5" s="140"/>
      <c r="S5" s="140"/>
      <c r="T5" s="140"/>
      <c r="U5" s="140"/>
    </row>
    <row r="6" spans="1:21" ht="18" customHeight="1" x14ac:dyDescent="0.45">
      <c r="A6" s="643" t="str">
        <f>IF(入力シート!D4=0,"",入力シート!D4)</f>
        <v/>
      </c>
      <c r="B6" s="643"/>
      <c r="C6" s="643"/>
      <c r="D6" s="643"/>
      <c r="E6" s="140" t="s">
        <v>326</v>
      </c>
      <c r="F6" s="140"/>
      <c r="G6" s="140"/>
      <c r="H6" s="140"/>
      <c r="I6" s="140"/>
      <c r="J6" s="140"/>
      <c r="K6" s="140"/>
      <c r="L6" s="140"/>
      <c r="M6" s="140"/>
      <c r="N6" s="140"/>
      <c r="O6" s="140"/>
      <c r="P6" s="140"/>
      <c r="Q6" s="140"/>
      <c r="R6" s="140"/>
      <c r="S6" s="140"/>
      <c r="T6" s="140"/>
      <c r="U6" s="140"/>
    </row>
    <row r="7" spans="1:21" ht="18" customHeight="1" x14ac:dyDescent="0.45">
      <c r="A7" s="139"/>
      <c r="B7" s="140"/>
      <c r="C7" s="140"/>
      <c r="D7" s="140"/>
      <c r="E7" s="140"/>
      <c r="F7" s="140"/>
      <c r="G7" s="140"/>
      <c r="H7" s="140"/>
      <c r="I7" s="140"/>
      <c r="J7" s="140"/>
      <c r="K7" s="140"/>
      <c r="L7" s="140"/>
      <c r="M7" s="140"/>
      <c r="N7" s="140"/>
      <c r="O7" s="140"/>
      <c r="P7" s="140"/>
      <c r="Q7" s="140"/>
      <c r="R7" s="140"/>
      <c r="S7" s="140"/>
      <c r="T7" s="140"/>
      <c r="U7" s="140"/>
    </row>
    <row r="8" spans="1:21" ht="18" customHeight="1" x14ac:dyDescent="0.45">
      <c r="A8" s="139"/>
      <c r="B8" s="140"/>
      <c r="C8" s="140"/>
      <c r="D8" s="140"/>
      <c r="E8" s="140"/>
      <c r="F8" s="140"/>
      <c r="G8" s="140"/>
      <c r="H8" s="140"/>
      <c r="I8" s="140"/>
      <c r="J8" s="140"/>
      <c r="K8" s="140"/>
      <c r="L8" s="140"/>
      <c r="M8" s="140"/>
      <c r="N8" s="140"/>
      <c r="O8" s="140"/>
      <c r="P8" s="140"/>
      <c r="Q8" s="140"/>
      <c r="R8" s="140"/>
      <c r="S8" s="140"/>
      <c r="T8" s="140"/>
      <c r="U8" s="140"/>
    </row>
    <row r="9" spans="1:21" ht="18" customHeight="1" x14ac:dyDescent="0.45">
      <c r="A9" s="641" t="s">
        <v>327</v>
      </c>
      <c r="B9" s="640"/>
      <c r="C9" s="640"/>
      <c r="D9" s="640"/>
      <c r="E9" s="640"/>
      <c r="F9" s="640"/>
      <c r="G9" s="640"/>
      <c r="H9" s="640"/>
      <c r="I9" s="640"/>
      <c r="J9" s="640"/>
      <c r="K9" s="640"/>
      <c r="L9" s="640"/>
      <c r="M9" s="640"/>
      <c r="N9" s="640"/>
      <c r="O9" s="640"/>
      <c r="P9" s="640"/>
      <c r="Q9" s="640"/>
      <c r="R9" s="640"/>
      <c r="S9" s="640"/>
      <c r="T9" s="640"/>
      <c r="U9" s="640"/>
    </row>
    <row r="10" spans="1:21" ht="18" customHeight="1" x14ac:dyDescent="0.45">
      <c r="A10" s="139"/>
      <c r="B10" s="140"/>
      <c r="C10" s="140"/>
      <c r="D10" s="140"/>
      <c r="E10" s="140"/>
      <c r="F10" s="140"/>
      <c r="G10" s="140"/>
      <c r="H10" s="140"/>
      <c r="I10" s="140"/>
      <c r="J10" s="140"/>
      <c r="K10" s="140"/>
      <c r="L10" s="140"/>
      <c r="M10" s="140"/>
      <c r="N10" s="140"/>
      <c r="O10" s="140"/>
      <c r="P10" s="140"/>
      <c r="Q10" s="140"/>
      <c r="R10" s="140"/>
      <c r="S10" s="140"/>
      <c r="T10" s="140"/>
      <c r="U10" s="140"/>
    </row>
    <row r="11" spans="1:21" ht="18" customHeight="1" x14ac:dyDescent="0.45">
      <c r="A11" s="139"/>
      <c r="B11" s="140"/>
      <c r="C11" s="140"/>
      <c r="D11" s="140"/>
      <c r="E11" s="140"/>
      <c r="F11" s="140"/>
      <c r="G11" s="140"/>
      <c r="H11" s="140"/>
      <c r="I11" s="140"/>
      <c r="J11" s="140"/>
      <c r="K11" s="140"/>
      <c r="L11" s="140"/>
      <c r="M11" s="140"/>
      <c r="N11" s="140"/>
      <c r="O11" s="140"/>
      <c r="P11" s="140"/>
      <c r="Q11" s="140"/>
      <c r="R11" s="140"/>
      <c r="S11" s="140"/>
      <c r="T11" s="140"/>
      <c r="U11" s="140"/>
    </row>
    <row r="12" spans="1:21" ht="18" customHeight="1" x14ac:dyDescent="0.45">
      <c r="A12" s="641" t="s">
        <v>328</v>
      </c>
      <c r="B12" s="640"/>
      <c r="C12" s="640"/>
      <c r="D12" s="640"/>
      <c r="E12" s="640"/>
      <c r="F12" s="640"/>
      <c r="G12" s="640"/>
      <c r="H12" s="640"/>
      <c r="I12" s="640"/>
      <c r="J12" s="640"/>
      <c r="K12" s="640"/>
      <c r="L12" s="640"/>
      <c r="M12" s="640"/>
      <c r="N12" s="640"/>
      <c r="O12" s="640"/>
      <c r="P12" s="640"/>
      <c r="Q12" s="640"/>
      <c r="R12" s="640"/>
      <c r="S12" s="640"/>
      <c r="T12" s="640"/>
      <c r="U12" s="640"/>
    </row>
    <row r="13" spans="1:21" ht="18" customHeight="1" x14ac:dyDescent="0.45">
      <c r="A13" s="139"/>
      <c r="B13" s="140"/>
      <c r="C13" s="140"/>
      <c r="D13" s="140"/>
      <c r="E13" s="140"/>
      <c r="F13" s="140"/>
      <c r="G13" s="140"/>
      <c r="H13" s="140"/>
      <c r="I13" s="140"/>
      <c r="J13" s="140"/>
      <c r="K13" s="140"/>
      <c r="L13" s="140"/>
      <c r="M13" s="140"/>
      <c r="N13" s="140"/>
      <c r="O13" s="140"/>
      <c r="P13" s="140"/>
      <c r="Q13" s="140"/>
      <c r="R13" s="140"/>
      <c r="S13" s="140"/>
      <c r="T13" s="140"/>
      <c r="U13" s="140"/>
    </row>
    <row r="14" spans="1:21" ht="18" customHeight="1" x14ac:dyDescent="0.45">
      <c r="A14" s="139"/>
      <c r="B14" s="140"/>
      <c r="C14" s="140"/>
      <c r="D14" s="140"/>
      <c r="E14" s="140"/>
      <c r="F14" s="140"/>
      <c r="G14" s="140"/>
      <c r="H14" s="140"/>
      <c r="I14" s="140"/>
      <c r="J14" s="140"/>
      <c r="K14" s="140"/>
      <c r="L14" s="140"/>
      <c r="M14" s="140"/>
      <c r="N14" s="140"/>
      <c r="O14" s="140"/>
      <c r="P14" s="140"/>
      <c r="Q14" s="140"/>
      <c r="R14" s="140"/>
      <c r="S14" s="140"/>
      <c r="T14" s="140"/>
      <c r="U14" s="140"/>
    </row>
    <row r="15" spans="1:21" ht="18" customHeight="1" x14ac:dyDescent="0.45">
      <c r="A15" s="1"/>
      <c r="B15" s="140"/>
      <c r="C15" s="140"/>
      <c r="D15" s="140"/>
      <c r="E15" s="140"/>
      <c r="F15" s="140"/>
      <c r="G15" s="140"/>
      <c r="H15" s="140"/>
      <c r="I15" s="140"/>
      <c r="J15" s="1"/>
      <c r="K15" s="140" t="s">
        <v>329</v>
      </c>
      <c r="L15" s="140"/>
      <c r="M15" s="140"/>
      <c r="N15" s="140"/>
      <c r="O15" s="140" t="s">
        <v>330</v>
      </c>
      <c r="P15" s="140"/>
      <c r="Q15" s="140"/>
      <c r="R15" s="140"/>
      <c r="S15" s="140"/>
      <c r="T15" s="140"/>
      <c r="U15" s="140"/>
    </row>
    <row r="16" spans="1:21" ht="18" customHeight="1" x14ac:dyDescent="0.45">
      <c r="A16" s="1"/>
      <c r="B16" s="140"/>
      <c r="C16" s="140"/>
      <c r="D16" s="140"/>
      <c r="E16" s="140"/>
      <c r="F16" s="140"/>
      <c r="G16" s="140"/>
      <c r="H16" s="140"/>
      <c r="I16" s="140"/>
      <c r="J16" s="140"/>
      <c r="K16" s="140"/>
      <c r="L16" s="140"/>
      <c r="M16" s="140"/>
      <c r="N16" s="140"/>
      <c r="O16" s="140" t="s">
        <v>331</v>
      </c>
      <c r="P16" s="140"/>
      <c r="Q16" s="140"/>
      <c r="R16" s="140"/>
      <c r="S16" s="140"/>
      <c r="T16" s="140"/>
      <c r="U16" s="140"/>
    </row>
    <row r="17" spans="1:21" ht="18" customHeight="1" x14ac:dyDescent="0.45">
      <c r="A17" s="139"/>
      <c r="B17" s="140"/>
      <c r="C17" s="140"/>
      <c r="D17" s="140"/>
      <c r="E17" s="140"/>
      <c r="F17" s="140"/>
      <c r="G17" s="140"/>
      <c r="H17" s="140"/>
      <c r="I17" s="140"/>
      <c r="J17" s="140"/>
      <c r="K17" s="140"/>
      <c r="L17" s="140"/>
      <c r="M17" s="140"/>
      <c r="N17" s="140"/>
      <c r="O17" s="140"/>
      <c r="P17" s="140"/>
      <c r="Q17" s="140"/>
      <c r="R17" s="140"/>
      <c r="S17" s="140"/>
      <c r="T17" s="140"/>
      <c r="U17" s="140"/>
    </row>
    <row r="18" spans="1:21" ht="18" customHeight="1" x14ac:dyDescent="0.45">
      <c r="A18" s="139"/>
      <c r="B18" s="140"/>
      <c r="C18" s="140"/>
      <c r="D18" s="140"/>
      <c r="E18" s="140"/>
      <c r="F18" s="140"/>
      <c r="G18" s="140"/>
      <c r="H18" s="140"/>
      <c r="I18" s="140"/>
      <c r="J18" s="140"/>
      <c r="K18" s="140"/>
      <c r="L18" s="140"/>
      <c r="M18" s="140"/>
      <c r="N18" s="140"/>
      <c r="O18" s="140"/>
      <c r="P18" s="140"/>
      <c r="Q18" s="140"/>
      <c r="R18" s="140"/>
      <c r="S18" s="140"/>
      <c r="T18" s="140"/>
      <c r="U18" s="140"/>
    </row>
    <row r="19" spans="1:21" ht="18" customHeight="1" x14ac:dyDescent="0.45">
      <c r="A19" s="1"/>
      <c r="B19" s="140"/>
      <c r="C19" s="140"/>
      <c r="D19" s="140"/>
      <c r="E19" s="140"/>
      <c r="F19" s="140"/>
      <c r="G19" s="140"/>
      <c r="H19" s="140"/>
      <c r="I19" s="140"/>
      <c r="J19" s="140"/>
      <c r="K19" s="140" t="s">
        <v>332</v>
      </c>
      <c r="L19" s="140"/>
      <c r="M19" s="140"/>
      <c r="N19" s="140"/>
      <c r="O19" s="140" t="s">
        <v>330</v>
      </c>
      <c r="P19" s="140"/>
      <c r="Q19" s="140"/>
      <c r="R19" s="140"/>
      <c r="S19" s="140"/>
      <c r="T19" s="140"/>
      <c r="U19" s="140"/>
    </row>
    <row r="20" spans="1:21" ht="18" customHeight="1" x14ac:dyDescent="0.45">
      <c r="A20" s="141"/>
      <c r="B20" s="140"/>
      <c r="C20" s="140"/>
      <c r="D20" s="140"/>
      <c r="E20" s="140"/>
      <c r="F20" s="140"/>
      <c r="G20" s="140"/>
      <c r="H20" s="140"/>
      <c r="I20" s="140"/>
      <c r="J20" s="140"/>
      <c r="K20" s="140"/>
      <c r="L20" s="140"/>
      <c r="M20" s="140"/>
      <c r="N20" s="140"/>
      <c r="O20" s="140" t="s">
        <v>333</v>
      </c>
      <c r="P20" s="140"/>
      <c r="Q20" s="140"/>
      <c r="R20" s="140"/>
      <c r="S20" s="140"/>
      <c r="T20" s="140"/>
      <c r="U20" s="140"/>
    </row>
    <row r="21" spans="1:21" ht="18" customHeight="1" x14ac:dyDescent="0.45">
      <c r="A21" s="139"/>
      <c r="B21" s="140"/>
      <c r="C21" s="140"/>
      <c r="D21" s="140"/>
      <c r="E21" s="140"/>
      <c r="F21" s="140"/>
      <c r="G21" s="140"/>
      <c r="H21" s="140"/>
      <c r="I21" s="140"/>
      <c r="J21" s="140"/>
      <c r="K21" s="140"/>
      <c r="L21" s="140"/>
      <c r="M21" s="140"/>
      <c r="N21" s="140"/>
      <c r="O21" s="140"/>
      <c r="P21" s="140"/>
      <c r="Q21" s="140"/>
      <c r="R21" s="140"/>
      <c r="S21" s="140"/>
      <c r="T21" s="140"/>
      <c r="U21" s="140"/>
    </row>
    <row r="22" spans="1:21" ht="18" customHeight="1" x14ac:dyDescent="0.45">
      <c r="A22" s="139"/>
      <c r="B22" s="140"/>
      <c r="C22" s="140"/>
      <c r="D22" s="140"/>
      <c r="E22" s="140"/>
      <c r="F22" s="140"/>
      <c r="G22" s="140"/>
      <c r="H22" s="140"/>
      <c r="I22" s="140"/>
      <c r="J22" s="140"/>
      <c r="K22" s="140"/>
      <c r="L22" s="140"/>
      <c r="M22" s="140"/>
      <c r="N22" s="140"/>
      <c r="O22" s="140"/>
      <c r="P22" s="140"/>
      <c r="Q22" s="140"/>
      <c r="R22" s="140"/>
      <c r="S22" s="140"/>
      <c r="T22" s="140"/>
      <c r="U22" s="140"/>
    </row>
    <row r="23" spans="1:21" ht="18" customHeight="1" x14ac:dyDescent="0.45">
      <c r="A23" s="639" t="s">
        <v>334</v>
      </c>
      <c r="B23" s="640"/>
      <c r="C23" s="640"/>
      <c r="D23" s="640"/>
      <c r="E23" s="640"/>
      <c r="F23" s="640"/>
      <c r="G23" s="640"/>
      <c r="H23" s="640"/>
      <c r="I23" s="640"/>
      <c r="J23" s="640"/>
      <c r="K23" s="640"/>
      <c r="L23" s="640"/>
      <c r="M23" s="640"/>
      <c r="N23" s="640"/>
      <c r="O23" s="640"/>
      <c r="P23" s="640"/>
      <c r="Q23" s="640"/>
      <c r="R23" s="640"/>
      <c r="S23" s="640"/>
      <c r="T23" s="640"/>
      <c r="U23" s="640"/>
    </row>
    <row r="24" spans="1:21" ht="22.2" x14ac:dyDescent="0.45">
      <c r="A24" s="142"/>
      <c r="B24" s="142"/>
      <c r="C24" s="142"/>
      <c r="D24" s="142"/>
      <c r="E24" s="142"/>
      <c r="F24" s="142"/>
      <c r="G24" s="142"/>
      <c r="H24" s="142"/>
      <c r="I24" s="142"/>
      <c r="J24" s="142"/>
      <c r="K24" s="142"/>
      <c r="L24" s="142"/>
      <c r="M24" s="142"/>
      <c r="N24" s="142"/>
      <c r="O24" s="142"/>
      <c r="P24" s="142"/>
      <c r="Q24" s="142"/>
      <c r="R24" s="142"/>
      <c r="S24" s="142"/>
      <c r="T24" s="142"/>
      <c r="U24" s="142"/>
    </row>
    <row r="25" spans="1:21" ht="22.2" x14ac:dyDescent="0.45">
      <c r="A25" s="142"/>
      <c r="B25" s="142"/>
      <c r="C25" s="142"/>
      <c r="D25" s="142"/>
      <c r="E25" s="142"/>
      <c r="F25" s="142"/>
      <c r="G25" s="142"/>
      <c r="H25" s="142"/>
      <c r="I25" s="142"/>
      <c r="J25" s="142"/>
      <c r="K25" s="142"/>
      <c r="L25" s="142"/>
      <c r="M25" s="142"/>
      <c r="N25" s="142"/>
      <c r="O25" s="142"/>
      <c r="P25" s="142"/>
      <c r="Q25" s="142"/>
      <c r="R25" s="142"/>
      <c r="S25" s="142"/>
      <c r="T25" s="142"/>
      <c r="U25" s="142"/>
    </row>
    <row r="26" spans="1:21" ht="22.2" x14ac:dyDescent="0.45">
      <c r="A26" s="142"/>
      <c r="B26" s="142"/>
      <c r="C26" s="142"/>
      <c r="D26" s="142"/>
      <c r="E26" s="142"/>
      <c r="F26" s="142"/>
      <c r="G26" s="142"/>
      <c r="H26" s="142"/>
      <c r="I26" s="142"/>
      <c r="J26" s="142"/>
      <c r="K26" s="142"/>
      <c r="L26" s="142"/>
      <c r="M26" s="142"/>
      <c r="N26" s="142"/>
      <c r="O26" s="142"/>
      <c r="P26" s="142"/>
      <c r="Q26" s="142"/>
      <c r="R26" s="142"/>
      <c r="S26" s="142"/>
      <c r="T26" s="142"/>
      <c r="U26" s="142"/>
    </row>
    <row r="27" spans="1:21" ht="22.2" x14ac:dyDescent="0.45">
      <c r="A27" s="142"/>
      <c r="B27" s="142"/>
      <c r="C27" s="142"/>
      <c r="D27" s="142"/>
      <c r="E27" s="142"/>
      <c r="F27" s="142"/>
      <c r="G27" s="142"/>
      <c r="H27" s="142"/>
      <c r="I27" s="142"/>
      <c r="J27" s="142"/>
      <c r="K27" s="142"/>
      <c r="L27" s="142"/>
      <c r="M27" s="142"/>
      <c r="N27" s="142"/>
      <c r="O27" s="142"/>
      <c r="P27" s="142"/>
      <c r="Q27" s="142"/>
      <c r="R27" s="142"/>
      <c r="S27" s="142"/>
      <c r="T27" s="142"/>
      <c r="U27" s="142"/>
    </row>
    <row r="28" spans="1:21" ht="22.2" x14ac:dyDescent="0.45">
      <c r="A28" s="142"/>
      <c r="B28" s="142"/>
      <c r="C28" s="142"/>
      <c r="D28" s="142"/>
      <c r="E28" s="142"/>
      <c r="F28" s="142"/>
      <c r="G28" s="142"/>
      <c r="H28" s="142"/>
      <c r="I28" s="142"/>
      <c r="J28" s="142"/>
      <c r="K28" s="142"/>
      <c r="L28" s="142"/>
      <c r="M28" s="142"/>
      <c r="N28" s="142"/>
      <c r="O28" s="142"/>
      <c r="P28" s="142"/>
      <c r="Q28" s="142"/>
      <c r="R28" s="142"/>
      <c r="S28" s="142"/>
      <c r="T28" s="142"/>
      <c r="U28" s="142"/>
    </row>
    <row r="29" spans="1:21" ht="22.2" x14ac:dyDescent="0.45">
      <c r="A29" s="142"/>
      <c r="B29" s="142"/>
      <c r="C29" s="142"/>
      <c r="D29" s="142"/>
      <c r="E29" s="142"/>
      <c r="F29" s="142"/>
      <c r="G29" s="142"/>
      <c r="H29" s="142"/>
      <c r="I29" s="142"/>
      <c r="J29" s="142"/>
      <c r="K29" s="142"/>
      <c r="L29" s="142"/>
      <c r="M29" s="142"/>
      <c r="N29" s="142"/>
      <c r="O29" s="142"/>
      <c r="P29" s="142"/>
      <c r="Q29" s="142"/>
      <c r="R29" s="142"/>
      <c r="S29" s="142"/>
      <c r="T29" s="142"/>
      <c r="U29" s="142"/>
    </row>
    <row r="30" spans="1:21" ht="22.2" x14ac:dyDescent="0.45">
      <c r="A30" s="142"/>
      <c r="B30" s="142"/>
      <c r="C30" s="142"/>
      <c r="D30" s="142"/>
      <c r="E30" s="142"/>
      <c r="F30" s="142"/>
      <c r="G30" s="142"/>
      <c r="H30" s="142"/>
      <c r="I30" s="142"/>
      <c r="J30" s="142"/>
      <c r="K30" s="142"/>
      <c r="L30" s="142"/>
      <c r="M30" s="142"/>
      <c r="N30" s="142"/>
      <c r="O30" s="142"/>
      <c r="P30" s="142"/>
      <c r="Q30" s="142"/>
      <c r="R30" s="142"/>
      <c r="S30" s="142"/>
      <c r="T30" s="142"/>
      <c r="U30" s="142"/>
    </row>
    <row r="31" spans="1:21" ht="22.2" x14ac:dyDescent="0.45">
      <c r="A31" s="142"/>
      <c r="B31" s="142"/>
      <c r="C31" s="142"/>
      <c r="D31" s="142"/>
      <c r="E31" s="142"/>
      <c r="F31" s="142"/>
      <c r="G31" s="142"/>
      <c r="H31" s="142"/>
      <c r="I31" s="142"/>
      <c r="J31" s="142"/>
      <c r="K31" s="142"/>
      <c r="L31" s="142"/>
      <c r="M31" s="142"/>
      <c r="N31" s="142"/>
      <c r="O31" s="142"/>
      <c r="P31" s="142"/>
      <c r="Q31" s="142"/>
      <c r="R31" s="142"/>
      <c r="S31" s="142"/>
      <c r="T31" s="142"/>
      <c r="U31" s="142"/>
    </row>
    <row r="32" spans="1:21" ht="22.2" x14ac:dyDescent="0.45">
      <c r="A32" s="142"/>
      <c r="B32" s="142"/>
      <c r="C32" s="142"/>
      <c r="D32" s="142"/>
      <c r="E32" s="142"/>
      <c r="F32" s="142"/>
      <c r="G32" s="142"/>
      <c r="H32" s="142"/>
      <c r="I32" s="142"/>
      <c r="J32" s="142"/>
      <c r="K32" s="142"/>
      <c r="L32" s="142"/>
      <c r="M32" s="142"/>
      <c r="N32" s="142"/>
      <c r="O32" s="142"/>
      <c r="P32" s="142"/>
      <c r="Q32" s="142"/>
      <c r="R32" s="142"/>
      <c r="S32" s="142"/>
      <c r="T32" s="142"/>
      <c r="U32" s="142"/>
    </row>
    <row r="33" spans="1:21" ht="22.2" x14ac:dyDescent="0.45">
      <c r="A33" s="142"/>
      <c r="B33" s="142"/>
      <c r="C33" s="142"/>
      <c r="D33" s="142"/>
      <c r="E33" s="142"/>
      <c r="F33" s="142"/>
      <c r="G33" s="142"/>
      <c r="H33" s="142"/>
      <c r="I33" s="142"/>
      <c r="J33" s="142"/>
      <c r="K33" s="142"/>
      <c r="L33" s="142"/>
      <c r="M33" s="142"/>
      <c r="N33" s="142"/>
      <c r="O33" s="142"/>
      <c r="P33" s="142"/>
      <c r="Q33" s="142"/>
      <c r="R33" s="142"/>
      <c r="S33" s="142"/>
      <c r="T33" s="142"/>
      <c r="U33" s="142"/>
    </row>
  </sheetData>
  <mergeCells count="6">
    <mergeCell ref="A23:U23"/>
    <mergeCell ref="A2:U2"/>
    <mergeCell ref="A4:U4"/>
    <mergeCell ref="A6:D6"/>
    <mergeCell ref="A9:U9"/>
    <mergeCell ref="A12:U12"/>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V32"/>
  <sheetViews>
    <sheetView view="pageBreakPreview" zoomScale="60" zoomScaleNormal="100" workbookViewId="0">
      <selection activeCell="B16" sqref="B16:E16"/>
    </sheetView>
  </sheetViews>
  <sheetFormatPr defaultRowHeight="18" x14ac:dyDescent="0.45"/>
  <cols>
    <col min="1" max="22" width="4.296875" style="1" customWidth="1"/>
  </cols>
  <sheetData>
    <row r="1" spans="2:22" x14ac:dyDescent="0.45">
      <c r="B1" s="647" t="s">
        <v>335</v>
      </c>
      <c r="C1" s="645"/>
      <c r="D1" s="645"/>
      <c r="E1" s="645"/>
      <c r="F1" s="645"/>
      <c r="G1" s="645"/>
      <c r="H1" s="645"/>
      <c r="I1" s="645"/>
      <c r="J1" s="645"/>
      <c r="K1" s="645"/>
      <c r="L1" s="645"/>
      <c r="M1" s="645"/>
      <c r="N1" s="645"/>
      <c r="O1" s="645"/>
      <c r="P1" s="645"/>
      <c r="Q1" s="645"/>
      <c r="R1" s="645"/>
      <c r="S1" s="645"/>
      <c r="T1" s="645"/>
      <c r="U1" s="645"/>
      <c r="V1" s="645"/>
    </row>
    <row r="2" spans="2:22" x14ac:dyDescent="0.45">
      <c r="B2" s="144"/>
      <c r="C2" s="145"/>
      <c r="D2" s="145"/>
      <c r="E2" s="145"/>
      <c r="F2" s="145"/>
      <c r="G2" s="145"/>
      <c r="H2" s="145"/>
      <c r="I2" s="145"/>
      <c r="J2" s="145"/>
      <c r="K2" s="145"/>
      <c r="L2" s="145"/>
      <c r="M2" s="145"/>
      <c r="N2" s="145"/>
      <c r="O2" s="145"/>
      <c r="P2" s="145"/>
      <c r="Q2" s="145"/>
      <c r="R2" s="145"/>
      <c r="S2" s="145"/>
      <c r="T2" s="145"/>
      <c r="U2" s="145"/>
      <c r="V2" s="145"/>
    </row>
    <row r="3" spans="2:22" x14ac:dyDescent="0.45">
      <c r="B3" s="644" t="s">
        <v>336</v>
      </c>
      <c r="C3" s="645"/>
      <c r="D3" s="645"/>
      <c r="E3" s="645"/>
      <c r="F3" s="645"/>
      <c r="G3" s="645"/>
      <c r="H3" s="645"/>
      <c r="I3" s="645"/>
      <c r="J3" s="645"/>
      <c r="K3" s="645"/>
      <c r="L3" s="645"/>
      <c r="M3" s="645"/>
      <c r="N3" s="645"/>
      <c r="O3" s="645"/>
      <c r="P3" s="645"/>
      <c r="Q3" s="645"/>
      <c r="R3" s="645"/>
      <c r="S3" s="645"/>
      <c r="T3" s="645"/>
      <c r="U3" s="645"/>
      <c r="V3" s="645"/>
    </row>
    <row r="4" spans="2:22" x14ac:dyDescent="0.45">
      <c r="B4" s="146"/>
      <c r="C4" s="145"/>
      <c r="D4" s="145"/>
      <c r="E4" s="145"/>
      <c r="F4" s="145"/>
      <c r="G4" s="145"/>
      <c r="H4" s="145"/>
      <c r="I4" s="145"/>
      <c r="J4" s="145"/>
      <c r="K4" s="145"/>
      <c r="L4" s="145"/>
      <c r="M4" s="145"/>
      <c r="N4" s="145"/>
      <c r="O4" s="145"/>
      <c r="P4" s="145"/>
      <c r="Q4" s="145"/>
      <c r="R4" s="145"/>
      <c r="S4" s="145"/>
      <c r="T4" s="145"/>
      <c r="U4" s="145"/>
      <c r="V4" s="145"/>
    </row>
    <row r="5" spans="2:22" x14ac:dyDescent="0.45">
      <c r="B5" s="145"/>
      <c r="C5" s="145"/>
      <c r="D5" s="145"/>
      <c r="E5" s="145"/>
      <c r="F5" s="145"/>
      <c r="G5" s="145"/>
      <c r="H5" s="145"/>
      <c r="I5" s="145"/>
      <c r="J5" s="145"/>
      <c r="K5" s="145" t="s">
        <v>337</v>
      </c>
      <c r="L5" s="145"/>
      <c r="M5" s="145"/>
      <c r="N5" s="145"/>
      <c r="O5" s="648" t="str">
        <f>IF(入力シート!D35=0,"",入力シート!D35)</f>
        <v/>
      </c>
      <c r="P5" s="648"/>
      <c r="Q5" s="648"/>
      <c r="R5" s="648"/>
      <c r="S5" s="648"/>
      <c r="T5" s="648"/>
      <c r="U5" s="648"/>
      <c r="V5" s="145"/>
    </row>
    <row r="6" spans="2:22" x14ac:dyDescent="0.45">
      <c r="B6" s="146"/>
      <c r="C6" s="145"/>
      <c r="D6" s="145"/>
      <c r="E6" s="145"/>
      <c r="F6" s="145"/>
      <c r="G6" s="145"/>
      <c r="H6" s="145"/>
      <c r="I6" s="145"/>
      <c r="J6" s="145"/>
      <c r="K6" s="145"/>
      <c r="L6" s="145"/>
      <c r="M6" s="145"/>
      <c r="N6" s="145"/>
      <c r="O6" s="145"/>
      <c r="P6" s="145"/>
      <c r="Q6" s="145"/>
      <c r="R6" s="145"/>
      <c r="S6" s="145"/>
      <c r="T6" s="145"/>
      <c r="U6" s="145"/>
      <c r="V6" s="145"/>
    </row>
    <row r="7" spans="2:22" x14ac:dyDescent="0.45">
      <c r="B7" s="145"/>
      <c r="C7" s="145"/>
      <c r="D7" s="145"/>
      <c r="E7" s="145"/>
      <c r="F7" s="145"/>
      <c r="G7" s="145"/>
      <c r="H7" s="145"/>
      <c r="I7" s="145"/>
      <c r="J7" s="145"/>
      <c r="K7" s="145" t="s">
        <v>338</v>
      </c>
      <c r="L7" s="145"/>
      <c r="M7" s="145"/>
      <c r="N7" s="145"/>
      <c r="O7" s="648" t="str">
        <f>IF(入力シート!D40=0,"",入力シート!D40)</f>
        <v/>
      </c>
      <c r="P7" s="648"/>
      <c r="Q7" s="648"/>
      <c r="R7" s="648"/>
      <c r="S7" s="648"/>
      <c r="T7" s="648"/>
      <c r="U7" s="648"/>
      <c r="V7" s="145"/>
    </row>
    <row r="8" spans="2:22" x14ac:dyDescent="0.45">
      <c r="B8" s="146"/>
      <c r="C8" s="145"/>
      <c r="D8" s="145"/>
      <c r="E8" s="145"/>
      <c r="F8" s="145"/>
      <c r="G8" s="145"/>
      <c r="H8" s="145"/>
      <c r="I8" s="145"/>
      <c r="J8" s="145"/>
      <c r="K8" s="145"/>
      <c r="L8" s="145"/>
      <c r="M8" s="145"/>
      <c r="N8" s="145"/>
      <c r="O8" s="145"/>
      <c r="P8" s="145"/>
      <c r="Q8" s="145"/>
      <c r="R8" s="145"/>
      <c r="S8" s="145"/>
      <c r="T8" s="145"/>
      <c r="U8" s="145"/>
      <c r="V8" s="145"/>
    </row>
    <row r="9" spans="2:22" x14ac:dyDescent="0.45">
      <c r="B9" s="146"/>
      <c r="C9" s="145"/>
      <c r="D9" s="145"/>
      <c r="E9" s="145"/>
      <c r="F9" s="145"/>
      <c r="G9" s="145"/>
      <c r="H9" s="145"/>
      <c r="I9" s="145"/>
      <c r="J9" s="145"/>
      <c r="K9" s="145"/>
      <c r="L9" s="145"/>
      <c r="M9" s="145"/>
      <c r="N9" s="145"/>
      <c r="O9" s="145"/>
      <c r="P9" s="145"/>
      <c r="Q9" s="145"/>
      <c r="R9" s="145"/>
      <c r="S9" s="145"/>
      <c r="T9" s="145"/>
      <c r="U9" s="145"/>
      <c r="V9" s="145"/>
    </row>
    <row r="10" spans="2:22" ht="21" x14ac:dyDescent="0.45">
      <c r="B10" s="649" t="s">
        <v>339</v>
      </c>
      <c r="C10" s="650"/>
      <c r="D10" s="650"/>
      <c r="E10" s="650"/>
      <c r="F10" s="650"/>
      <c r="G10" s="650"/>
      <c r="H10" s="650"/>
      <c r="I10" s="650"/>
      <c r="J10" s="650"/>
      <c r="K10" s="650"/>
      <c r="L10" s="650"/>
      <c r="M10" s="650"/>
      <c r="N10" s="650"/>
      <c r="O10" s="650"/>
      <c r="P10" s="650"/>
      <c r="Q10" s="650"/>
      <c r="R10" s="650"/>
      <c r="S10" s="650"/>
      <c r="T10" s="650"/>
      <c r="U10" s="650"/>
      <c r="V10" s="650"/>
    </row>
    <row r="11" spans="2:22" x14ac:dyDescent="0.45">
      <c r="B11" s="146"/>
      <c r="C11" s="145"/>
      <c r="D11" s="145"/>
      <c r="E11" s="145"/>
      <c r="F11" s="145"/>
      <c r="G11" s="145"/>
      <c r="H11" s="145"/>
      <c r="I11" s="145"/>
      <c r="J11" s="145"/>
      <c r="K11" s="145"/>
      <c r="L11" s="145"/>
      <c r="M11" s="145"/>
      <c r="N11" s="145"/>
      <c r="O11" s="145"/>
      <c r="P11" s="145"/>
      <c r="Q11" s="145"/>
      <c r="R11" s="145"/>
      <c r="S11" s="145"/>
      <c r="T11" s="145"/>
      <c r="U11" s="145"/>
      <c r="V11" s="145"/>
    </row>
    <row r="12" spans="2:22" x14ac:dyDescent="0.45">
      <c r="B12" s="145"/>
      <c r="C12" s="145" t="s">
        <v>340</v>
      </c>
      <c r="D12" s="145"/>
      <c r="E12" s="145"/>
      <c r="F12" s="145"/>
      <c r="G12" s="145"/>
      <c r="H12" s="145"/>
      <c r="I12" s="145"/>
      <c r="J12" s="145"/>
      <c r="K12" s="145"/>
      <c r="L12" s="145"/>
      <c r="M12" s="145"/>
      <c r="N12" s="145"/>
      <c r="O12" s="145"/>
      <c r="P12" s="145"/>
      <c r="Q12" s="145"/>
      <c r="R12" s="145"/>
      <c r="S12" s="145"/>
      <c r="T12" s="145"/>
      <c r="U12" s="145"/>
      <c r="V12" s="145"/>
    </row>
    <row r="13" spans="2:22" x14ac:dyDescent="0.45">
      <c r="B13" s="145"/>
      <c r="C13" s="145" t="s">
        <v>341</v>
      </c>
      <c r="D13" s="145"/>
      <c r="E13" s="145"/>
      <c r="F13" s="145"/>
      <c r="G13" s="648" t="str">
        <f>IF(入力シート!E23=0,"",入力シート!E23)</f>
        <v/>
      </c>
      <c r="H13" s="648"/>
      <c r="I13" s="648"/>
      <c r="J13" s="145" t="s">
        <v>342</v>
      </c>
      <c r="K13" s="145"/>
      <c r="L13" s="145"/>
      <c r="M13" s="145"/>
      <c r="N13" s="145"/>
      <c r="O13" s="145"/>
      <c r="P13" s="145"/>
      <c r="Q13" s="145"/>
      <c r="R13" s="145"/>
      <c r="S13" s="145"/>
      <c r="T13" s="145"/>
      <c r="U13" s="145"/>
      <c r="V13" s="145"/>
    </row>
    <row r="14" spans="2:22" x14ac:dyDescent="0.45">
      <c r="B14" s="145"/>
      <c r="C14" s="145" t="s">
        <v>343</v>
      </c>
      <c r="D14" s="145"/>
      <c r="E14" s="145"/>
      <c r="F14" s="145"/>
      <c r="G14" s="145"/>
      <c r="H14" s="145"/>
      <c r="I14" s="145"/>
      <c r="J14" s="145"/>
      <c r="K14" s="145"/>
      <c r="L14" s="145"/>
      <c r="M14" s="145"/>
      <c r="N14" s="145"/>
      <c r="O14" s="145"/>
      <c r="P14" s="145"/>
      <c r="Q14" s="145"/>
      <c r="R14" s="145"/>
      <c r="S14" s="145"/>
      <c r="T14" s="145"/>
      <c r="U14" s="145"/>
      <c r="V14" s="145"/>
    </row>
    <row r="15" spans="2:22" x14ac:dyDescent="0.45">
      <c r="B15" s="147"/>
      <c r="C15" s="145"/>
      <c r="D15" s="145"/>
      <c r="E15" s="145"/>
      <c r="F15" s="145"/>
      <c r="G15" s="145"/>
      <c r="H15" s="145"/>
      <c r="I15" s="145"/>
      <c r="J15" s="145"/>
      <c r="K15" s="145"/>
      <c r="L15" s="145"/>
      <c r="M15" s="145"/>
      <c r="N15" s="145"/>
      <c r="O15" s="145"/>
      <c r="P15" s="145"/>
      <c r="Q15" s="145"/>
      <c r="R15" s="145"/>
      <c r="S15" s="145"/>
      <c r="T15" s="145"/>
      <c r="U15" s="145"/>
      <c r="V15" s="145"/>
    </row>
    <row r="16" spans="2:22" x14ac:dyDescent="0.45">
      <c r="B16" s="146"/>
      <c r="C16" s="145"/>
      <c r="D16" s="145"/>
      <c r="E16" s="145"/>
      <c r="F16" s="145"/>
      <c r="G16" s="145"/>
      <c r="H16" s="145"/>
      <c r="I16" s="145"/>
      <c r="J16" s="145"/>
      <c r="K16" s="145"/>
      <c r="L16" s="145"/>
      <c r="M16" s="145"/>
      <c r="N16" s="145"/>
      <c r="O16" s="145"/>
      <c r="P16" s="145"/>
      <c r="Q16" s="145"/>
      <c r="R16" s="145"/>
      <c r="S16" s="145"/>
      <c r="T16" s="145"/>
      <c r="U16" s="145"/>
      <c r="V16" s="145"/>
    </row>
    <row r="17" spans="2:22" x14ac:dyDescent="0.45">
      <c r="B17" s="145"/>
      <c r="C17" s="145" t="s">
        <v>362</v>
      </c>
      <c r="D17" s="145"/>
      <c r="E17" s="145"/>
      <c r="F17" s="145"/>
      <c r="G17" s="145"/>
      <c r="H17" s="651" t="str">
        <f>IF(入力シート!D4=0,"",入力シート!D4)</f>
        <v/>
      </c>
      <c r="I17" s="651"/>
      <c r="J17" s="651"/>
      <c r="K17" s="651"/>
      <c r="L17" s="651"/>
      <c r="M17" s="651"/>
      <c r="N17" s="651"/>
      <c r="O17" s="651"/>
      <c r="P17" s="651"/>
      <c r="Q17" s="651"/>
      <c r="R17" s="651"/>
      <c r="S17" s="651"/>
      <c r="T17" s="651"/>
      <c r="U17" s="145"/>
      <c r="V17" s="145"/>
    </row>
    <row r="18" spans="2:22" x14ac:dyDescent="0.45">
      <c r="B18" s="146"/>
      <c r="C18" s="145"/>
      <c r="D18" s="145"/>
      <c r="E18" s="145"/>
      <c r="F18" s="145"/>
      <c r="G18" s="145"/>
      <c r="H18" s="145"/>
      <c r="I18" s="145"/>
      <c r="J18" s="145"/>
      <c r="K18" s="145"/>
      <c r="L18" s="145"/>
      <c r="M18" s="145"/>
      <c r="N18" s="145"/>
      <c r="O18" s="145"/>
      <c r="P18" s="145"/>
      <c r="Q18" s="145"/>
      <c r="R18" s="145"/>
      <c r="S18" s="145"/>
      <c r="T18" s="145"/>
      <c r="U18" s="145"/>
      <c r="V18" s="145"/>
    </row>
    <row r="19" spans="2:22" x14ac:dyDescent="0.45">
      <c r="B19" s="145"/>
      <c r="C19" s="145" t="s">
        <v>344</v>
      </c>
      <c r="D19" s="145"/>
      <c r="E19" s="145"/>
      <c r="F19" s="145"/>
      <c r="G19" s="145"/>
      <c r="H19" s="646" t="str">
        <f>IF(入力シート!D14=0,"",入力シート!D14)</f>
        <v/>
      </c>
      <c r="I19" s="646"/>
      <c r="J19" s="646"/>
      <c r="K19" s="646"/>
      <c r="L19" s="646"/>
      <c r="M19" s="646"/>
      <c r="N19" s="646"/>
      <c r="O19" s="646"/>
      <c r="P19" s="646"/>
      <c r="Q19" s="646"/>
      <c r="R19" s="646"/>
      <c r="S19" s="646"/>
      <c r="T19" s="646"/>
      <c r="U19" s="145"/>
      <c r="V19" s="145"/>
    </row>
    <row r="20" spans="2:22" x14ac:dyDescent="0.45">
      <c r="B20" s="146"/>
      <c r="C20" s="145"/>
      <c r="D20" s="145"/>
      <c r="E20" s="145"/>
      <c r="F20" s="145"/>
      <c r="G20" s="145"/>
      <c r="H20" s="145"/>
      <c r="I20" s="145"/>
      <c r="J20" s="145"/>
      <c r="K20" s="145"/>
      <c r="L20" s="145"/>
      <c r="M20" s="145"/>
      <c r="N20" s="145"/>
      <c r="O20" s="145"/>
      <c r="P20" s="145"/>
      <c r="Q20" s="145"/>
      <c r="R20" s="145"/>
      <c r="S20" s="145"/>
      <c r="T20" s="145"/>
      <c r="U20" s="145"/>
      <c r="V20" s="145"/>
    </row>
    <row r="21" spans="2:22" x14ac:dyDescent="0.45">
      <c r="B21" s="644" t="s">
        <v>345</v>
      </c>
      <c r="C21" s="645"/>
      <c r="D21" s="645"/>
      <c r="E21" s="645"/>
      <c r="F21" s="645"/>
      <c r="G21" s="645"/>
      <c r="H21" s="645"/>
      <c r="I21" s="645"/>
      <c r="J21" s="645"/>
      <c r="K21" s="645"/>
      <c r="L21" s="645"/>
      <c r="M21" s="645"/>
      <c r="N21" s="645"/>
      <c r="O21" s="645"/>
      <c r="P21" s="645"/>
      <c r="Q21" s="645"/>
      <c r="R21" s="645"/>
      <c r="S21" s="645"/>
      <c r="T21" s="645"/>
      <c r="U21" s="645"/>
      <c r="V21" s="645"/>
    </row>
    <row r="22" spans="2:22" x14ac:dyDescent="0.45">
      <c r="B22" s="148" t="s">
        <v>346</v>
      </c>
      <c r="C22" s="646"/>
      <c r="D22" s="646"/>
      <c r="E22" s="646"/>
      <c r="F22" s="646"/>
      <c r="G22" s="646"/>
      <c r="H22" s="646"/>
      <c r="I22" s="646"/>
      <c r="J22" s="646"/>
      <c r="K22" s="646"/>
      <c r="L22" s="646"/>
      <c r="M22" s="646"/>
      <c r="N22" s="646"/>
      <c r="O22" s="646"/>
      <c r="P22" s="646"/>
      <c r="Q22" s="646"/>
      <c r="R22" s="646"/>
      <c r="S22" s="646"/>
      <c r="T22" s="646"/>
      <c r="U22" s="145"/>
      <c r="V22" s="145"/>
    </row>
    <row r="23" spans="2:22" x14ac:dyDescent="0.45">
      <c r="B23" s="145"/>
      <c r="C23" s="646"/>
      <c r="D23" s="646"/>
      <c r="E23" s="646"/>
      <c r="F23" s="646"/>
      <c r="G23" s="646"/>
      <c r="H23" s="646"/>
      <c r="I23" s="646"/>
      <c r="J23" s="646"/>
      <c r="K23" s="646"/>
      <c r="L23" s="646"/>
      <c r="M23" s="646"/>
      <c r="N23" s="646"/>
      <c r="O23" s="646"/>
      <c r="P23" s="646"/>
      <c r="Q23" s="646"/>
      <c r="R23" s="646"/>
      <c r="S23" s="646"/>
      <c r="T23" s="646"/>
      <c r="U23" s="145"/>
      <c r="V23" s="145"/>
    </row>
    <row r="24" spans="2:22" x14ac:dyDescent="0.45">
      <c r="B24" s="145"/>
      <c r="C24" s="646"/>
      <c r="D24" s="646"/>
      <c r="E24" s="646"/>
      <c r="F24" s="646"/>
      <c r="G24" s="646"/>
      <c r="H24" s="646"/>
      <c r="I24" s="646"/>
      <c r="J24" s="646"/>
      <c r="K24" s="646"/>
      <c r="L24" s="646"/>
      <c r="M24" s="646"/>
      <c r="N24" s="646"/>
      <c r="O24" s="646"/>
      <c r="P24" s="646"/>
      <c r="Q24" s="646"/>
      <c r="R24" s="646"/>
      <c r="S24" s="646"/>
      <c r="T24" s="646"/>
      <c r="U24" s="145"/>
      <c r="V24" s="145"/>
    </row>
    <row r="25" spans="2:22" x14ac:dyDescent="0.45">
      <c r="B25" s="145"/>
      <c r="C25" s="646"/>
      <c r="D25" s="646"/>
      <c r="E25" s="646"/>
      <c r="F25" s="646"/>
      <c r="G25" s="646"/>
      <c r="H25" s="646"/>
      <c r="I25" s="646"/>
      <c r="J25" s="646"/>
      <c r="K25" s="646"/>
      <c r="L25" s="646"/>
      <c r="M25" s="646"/>
      <c r="N25" s="646"/>
      <c r="O25" s="646"/>
      <c r="P25" s="646"/>
      <c r="Q25" s="646"/>
      <c r="R25" s="646"/>
      <c r="S25" s="646"/>
      <c r="T25" s="646"/>
      <c r="U25" s="145"/>
      <c r="V25" s="145"/>
    </row>
    <row r="26" spans="2:22" x14ac:dyDescent="0.45">
      <c r="B26" s="145"/>
      <c r="C26" s="646"/>
      <c r="D26" s="646"/>
      <c r="E26" s="646"/>
      <c r="F26" s="646"/>
      <c r="G26" s="646"/>
      <c r="H26" s="646"/>
      <c r="I26" s="646"/>
      <c r="J26" s="646"/>
      <c r="K26" s="646"/>
      <c r="L26" s="646"/>
      <c r="M26" s="646"/>
      <c r="N26" s="646"/>
      <c r="O26" s="646"/>
      <c r="P26" s="646"/>
      <c r="Q26" s="646"/>
      <c r="R26" s="646"/>
      <c r="S26" s="646"/>
      <c r="T26" s="646"/>
      <c r="U26" s="145"/>
      <c r="V26" s="145"/>
    </row>
    <row r="27" spans="2:22" x14ac:dyDescent="0.45">
      <c r="B27" s="145"/>
      <c r="C27" s="646"/>
      <c r="D27" s="646"/>
      <c r="E27" s="646"/>
      <c r="F27" s="646"/>
      <c r="G27" s="646"/>
      <c r="H27" s="646"/>
      <c r="I27" s="646"/>
      <c r="J27" s="646"/>
      <c r="K27" s="646"/>
      <c r="L27" s="646"/>
      <c r="M27" s="646"/>
      <c r="N27" s="646"/>
      <c r="O27" s="646"/>
      <c r="P27" s="646"/>
      <c r="Q27" s="646"/>
      <c r="R27" s="646"/>
      <c r="S27" s="646"/>
      <c r="T27" s="646"/>
      <c r="U27" s="145"/>
      <c r="V27" s="145"/>
    </row>
    <row r="28" spans="2:22" x14ac:dyDescent="0.45">
      <c r="B28" s="145"/>
      <c r="C28" s="646"/>
      <c r="D28" s="646"/>
      <c r="E28" s="646"/>
      <c r="F28" s="646"/>
      <c r="G28" s="646"/>
      <c r="H28" s="646"/>
      <c r="I28" s="646"/>
      <c r="J28" s="646"/>
      <c r="K28" s="646"/>
      <c r="L28" s="646"/>
      <c r="M28" s="646"/>
      <c r="N28" s="646"/>
      <c r="O28" s="646"/>
      <c r="P28" s="646"/>
      <c r="Q28" s="646"/>
      <c r="R28" s="646"/>
      <c r="S28" s="646"/>
      <c r="T28" s="646"/>
      <c r="U28" s="145"/>
      <c r="V28" s="145"/>
    </row>
    <row r="29" spans="2:22" x14ac:dyDescent="0.45">
      <c r="B29" s="145"/>
      <c r="C29" s="646"/>
      <c r="D29" s="646"/>
      <c r="E29" s="646"/>
      <c r="F29" s="646"/>
      <c r="G29" s="646"/>
      <c r="H29" s="646"/>
      <c r="I29" s="646"/>
      <c r="J29" s="646"/>
      <c r="K29" s="646"/>
      <c r="L29" s="646"/>
      <c r="M29" s="646"/>
      <c r="N29" s="646"/>
      <c r="O29" s="646"/>
      <c r="P29" s="646"/>
      <c r="Q29" s="646"/>
      <c r="R29" s="646"/>
      <c r="S29" s="646"/>
      <c r="T29" s="646"/>
      <c r="U29" s="145"/>
      <c r="V29" s="145"/>
    </row>
    <row r="30" spans="2:22" x14ac:dyDescent="0.45">
      <c r="B30" s="145"/>
      <c r="C30" s="646"/>
      <c r="D30" s="646"/>
      <c r="E30" s="646"/>
      <c r="F30" s="646"/>
      <c r="G30" s="646"/>
      <c r="H30" s="646"/>
      <c r="I30" s="646"/>
      <c r="J30" s="646"/>
      <c r="K30" s="646"/>
      <c r="L30" s="646"/>
      <c r="M30" s="646"/>
      <c r="N30" s="646"/>
      <c r="O30" s="646"/>
      <c r="P30" s="646"/>
      <c r="Q30" s="646"/>
      <c r="R30" s="646"/>
      <c r="S30" s="646"/>
      <c r="T30" s="646"/>
      <c r="U30" s="145"/>
      <c r="V30" s="145"/>
    </row>
    <row r="31" spans="2:22" x14ac:dyDescent="0.45">
      <c r="B31" s="145"/>
      <c r="C31" s="646"/>
      <c r="D31" s="646"/>
      <c r="E31" s="646"/>
      <c r="F31" s="646"/>
      <c r="G31" s="646"/>
      <c r="H31" s="646"/>
      <c r="I31" s="646"/>
      <c r="J31" s="646"/>
      <c r="K31" s="646"/>
      <c r="L31" s="646"/>
      <c r="M31" s="646"/>
      <c r="N31" s="646"/>
      <c r="O31" s="646"/>
      <c r="P31" s="646"/>
      <c r="Q31" s="646"/>
      <c r="R31" s="646"/>
      <c r="S31" s="646"/>
      <c r="T31" s="646"/>
      <c r="U31" s="145"/>
      <c r="V31" s="145"/>
    </row>
    <row r="32" spans="2:22" x14ac:dyDescent="0.45">
      <c r="B32" s="145"/>
      <c r="C32" s="646"/>
      <c r="D32" s="646"/>
      <c r="E32" s="646"/>
      <c r="F32" s="646"/>
      <c r="G32" s="646"/>
      <c r="H32" s="646"/>
      <c r="I32" s="646"/>
      <c r="J32" s="646"/>
      <c r="K32" s="646"/>
      <c r="L32" s="646"/>
      <c r="M32" s="646"/>
      <c r="N32" s="646"/>
      <c r="O32" s="646"/>
      <c r="P32" s="646"/>
      <c r="Q32" s="646"/>
      <c r="R32" s="646"/>
      <c r="S32" s="646"/>
      <c r="T32" s="646"/>
      <c r="U32" s="145"/>
      <c r="V32" s="145"/>
    </row>
  </sheetData>
  <mergeCells count="10">
    <mergeCell ref="B21:V21"/>
    <mergeCell ref="C22:T32"/>
    <mergeCell ref="B1:V1"/>
    <mergeCell ref="B3:V3"/>
    <mergeCell ref="O5:U5"/>
    <mergeCell ref="O7:U7"/>
    <mergeCell ref="B10:V10"/>
    <mergeCell ref="G13:I13"/>
    <mergeCell ref="H19:T19"/>
    <mergeCell ref="H17:T17"/>
  </mergeCells>
  <phoneticPr fontId="3"/>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48"/>
  <sheetViews>
    <sheetView view="pageBreakPreview" topLeftCell="A16" zoomScale="60" zoomScaleNormal="100" workbookViewId="0">
      <selection activeCell="G21" sqref="G21"/>
    </sheetView>
  </sheetViews>
  <sheetFormatPr defaultRowHeight="18" x14ac:dyDescent="0.45"/>
  <cols>
    <col min="1" max="1" width="24.796875" style="149" customWidth="1"/>
    <col min="2" max="2" width="9.5" style="149" customWidth="1"/>
    <col min="3" max="3" width="9.19921875" style="149" customWidth="1"/>
    <col min="4" max="4" width="16.69921875" style="149" customWidth="1"/>
    <col min="5" max="6" width="9.19921875" style="149" customWidth="1"/>
    <col min="7" max="7" width="18.8984375" style="149" customWidth="1"/>
  </cols>
  <sheetData>
    <row r="1" spans="1:7" x14ac:dyDescent="0.45">
      <c r="A1" s="669" t="s">
        <v>364</v>
      </c>
      <c r="B1" s="626"/>
      <c r="C1" s="626"/>
      <c r="D1" s="626"/>
      <c r="E1" s="626"/>
      <c r="F1" s="626"/>
      <c r="G1" s="626"/>
    </row>
    <row r="2" spans="1:7" x14ac:dyDescent="0.45">
      <c r="A2" s="670" t="s">
        <v>365</v>
      </c>
      <c r="B2" s="626"/>
      <c r="C2" s="626"/>
      <c r="D2" s="626"/>
      <c r="E2" s="626"/>
      <c r="F2" s="626"/>
      <c r="G2" s="626"/>
    </row>
    <row r="3" spans="1:7" x14ac:dyDescent="0.45">
      <c r="A3" s="150"/>
    </row>
    <row r="4" spans="1:7" x14ac:dyDescent="0.45">
      <c r="A4" s="671" t="s">
        <v>366</v>
      </c>
      <c r="B4" s="626"/>
      <c r="C4" s="626"/>
      <c r="D4" s="626"/>
      <c r="E4" s="626"/>
      <c r="F4" s="626"/>
      <c r="G4" s="626"/>
    </row>
    <row r="5" spans="1:7" x14ac:dyDescent="0.45">
      <c r="A5" s="150"/>
    </row>
    <row r="6" spans="1:7" x14ac:dyDescent="0.45">
      <c r="A6" s="669" t="s">
        <v>367</v>
      </c>
      <c r="B6" s="626"/>
      <c r="C6" s="626"/>
      <c r="D6" s="626"/>
      <c r="E6" s="626"/>
      <c r="F6" s="626"/>
      <c r="G6" s="626"/>
    </row>
    <row r="7" spans="1:7" x14ac:dyDescent="0.45">
      <c r="D7" s="151" t="s">
        <v>368</v>
      </c>
      <c r="E7" s="672" t="str">
        <f>IF(入力シート!D44=0,"",入力シート!D44)</f>
        <v/>
      </c>
      <c r="F7" s="672"/>
      <c r="G7" s="672"/>
    </row>
    <row r="8" spans="1:7" x14ac:dyDescent="0.45">
      <c r="D8" s="151" t="s">
        <v>369</v>
      </c>
      <c r="E8" s="673" t="str">
        <f>IF(入力シート!D4=0,"",入力シート!D4)</f>
        <v/>
      </c>
      <c r="F8" s="673"/>
      <c r="G8" s="673"/>
    </row>
    <row r="9" spans="1:7" x14ac:dyDescent="0.45">
      <c r="A9" s="152" t="s">
        <v>370</v>
      </c>
      <c r="D9" s="153" t="s">
        <v>468</v>
      </c>
      <c r="E9" s="673" t="str">
        <f>IF(入力シート!D7=0,"",入力シート!D7)</f>
        <v/>
      </c>
      <c r="F9" s="673"/>
      <c r="G9" s="673"/>
    </row>
    <row r="10" spans="1:7" x14ac:dyDescent="0.45">
      <c r="A10" s="154"/>
    </row>
    <row r="11" spans="1:7" ht="28.8" customHeight="1" x14ac:dyDescent="0.45">
      <c r="A11" s="669" t="s">
        <v>371</v>
      </c>
      <c r="B11" s="626"/>
      <c r="C11" s="626"/>
      <c r="D11" s="626"/>
      <c r="E11" s="626"/>
      <c r="F11" s="626"/>
      <c r="G11" s="626"/>
    </row>
    <row r="12" spans="1:7" x14ac:dyDescent="0.45">
      <c r="A12" s="670" t="s">
        <v>10</v>
      </c>
      <c r="B12" s="626"/>
      <c r="C12" s="626"/>
      <c r="D12" s="626"/>
      <c r="E12" s="626"/>
      <c r="F12" s="626"/>
      <c r="G12" s="626"/>
    </row>
    <row r="13" spans="1:7" x14ac:dyDescent="0.45">
      <c r="A13" s="155" t="s">
        <v>372</v>
      </c>
      <c r="B13" s="674" t="str">
        <f>IF(入力シート!D14=0,"",入力シート!D14)</f>
        <v/>
      </c>
      <c r="C13" s="675"/>
      <c r="D13" s="675"/>
      <c r="E13" s="675"/>
      <c r="F13" s="675"/>
      <c r="G13" s="676"/>
    </row>
    <row r="14" spans="1:7" x14ac:dyDescent="0.45">
      <c r="A14" s="155" t="s">
        <v>373</v>
      </c>
      <c r="B14" s="677" t="str">
        <f>IF(入力シート!D28=0,"",入力シート!D28)</f>
        <v/>
      </c>
      <c r="C14" s="667"/>
      <c r="D14" s="667"/>
      <c r="E14" s="667"/>
      <c r="F14" s="157" t="s">
        <v>374</v>
      </c>
      <c r="G14" s="158"/>
    </row>
    <row r="15" spans="1:7" x14ac:dyDescent="0.45">
      <c r="A15" s="155" t="s">
        <v>375</v>
      </c>
      <c r="B15" s="678" t="str">
        <f>IF(入力シート!D29=0,"",入力シート!D29)</f>
        <v/>
      </c>
      <c r="C15" s="679"/>
      <c r="D15" s="679"/>
      <c r="E15" s="679"/>
      <c r="F15" s="159" t="s">
        <v>374</v>
      </c>
      <c r="G15" s="160"/>
    </row>
    <row r="16" spans="1:7" x14ac:dyDescent="0.45">
      <c r="A16" s="155" t="s">
        <v>469</v>
      </c>
      <c r="B16" s="677" t="str">
        <f>IF(入力シート!D30=0,"",入力シート!D30)</f>
        <v/>
      </c>
      <c r="C16" s="667"/>
      <c r="D16" s="667"/>
      <c r="E16" s="667"/>
      <c r="F16" s="157" t="s">
        <v>374</v>
      </c>
      <c r="G16" s="158"/>
    </row>
    <row r="17" spans="1:7" x14ac:dyDescent="0.45">
      <c r="A17" s="155" t="s">
        <v>470</v>
      </c>
      <c r="B17" s="161"/>
      <c r="C17" s="157"/>
      <c r="D17" s="157"/>
      <c r="E17" s="157"/>
      <c r="F17" s="157" t="s">
        <v>374</v>
      </c>
      <c r="G17" s="158"/>
    </row>
    <row r="18" spans="1:7" x14ac:dyDescent="0.45">
      <c r="A18" s="658" t="s">
        <v>471</v>
      </c>
      <c r="B18" s="668" t="str">
        <f>IF(入力シート!D16=0,""&amp;"人槽",入力シート!D16&amp;"人槽")</f>
        <v>人槽</v>
      </c>
      <c r="C18" s="668"/>
      <c r="D18" s="658" t="s">
        <v>376</v>
      </c>
      <c r="E18" s="658"/>
      <c r="F18" s="658" t="str">
        <f>IF(入力シート!D17=0,"",入力シート!D17)</f>
        <v/>
      </c>
      <c r="G18" s="658"/>
    </row>
    <row r="19" spans="1:7" x14ac:dyDescent="0.45">
      <c r="A19" s="658"/>
      <c r="B19" s="668"/>
      <c r="C19" s="668"/>
      <c r="D19" s="658" t="s">
        <v>16</v>
      </c>
      <c r="E19" s="658"/>
      <c r="F19" s="658" t="str">
        <f>IF(入力シート!D18=0,"",入力シート!D18)</f>
        <v/>
      </c>
      <c r="G19" s="658"/>
    </row>
    <row r="20" spans="1:7" x14ac:dyDescent="0.45">
      <c r="A20" s="659" t="s">
        <v>472</v>
      </c>
      <c r="B20" s="656" t="s">
        <v>377</v>
      </c>
      <c r="C20" s="656"/>
      <c r="D20" s="657" t="str">
        <f>IF(見積り!G49=0,"",SUM(見積り!G11,見積り!G16,見積り!G20,見積り!G25,見積り!G27,見積り!G32))</f>
        <v/>
      </c>
      <c r="E20" s="657"/>
      <c r="F20" s="159" t="s">
        <v>374</v>
      </c>
      <c r="G20" s="160"/>
    </row>
    <row r="21" spans="1:7" x14ac:dyDescent="0.45">
      <c r="A21" s="660"/>
      <c r="B21" s="653" t="s">
        <v>378</v>
      </c>
      <c r="C21" s="654"/>
      <c r="D21" s="667" t="str">
        <f>IF(見積り!G49=0,"",見積り!G11)</f>
        <v/>
      </c>
      <c r="E21" s="667"/>
      <c r="F21" s="157" t="s">
        <v>379</v>
      </c>
      <c r="G21" s="158"/>
    </row>
    <row r="22" spans="1:7" x14ac:dyDescent="0.45">
      <c r="A22" s="660"/>
      <c r="B22" s="656" t="s">
        <v>473</v>
      </c>
      <c r="C22" s="656"/>
      <c r="D22" s="657" t="str">
        <f>IF(見積り!G49=0,"",見積り!G37)</f>
        <v/>
      </c>
      <c r="E22" s="657"/>
      <c r="F22" s="159" t="s">
        <v>374</v>
      </c>
      <c r="G22" s="160"/>
    </row>
    <row r="23" spans="1:7" x14ac:dyDescent="0.45">
      <c r="A23" s="660"/>
      <c r="B23" s="653" t="s">
        <v>479</v>
      </c>
      <c r="C23" s="654"/>
      <c r="D23" s="667" t="str">
        <f>IF(見積り!G49=0,"",見積り!G48)</f>
        <v/>
      </c>
      <c r="E23" s="667"/>
      <c r="F23" s="157" t="s">
        <v>374</v>
      </c>
      <c r="G23" s="158"/>
    </row>
    <row r="24" spans="1:7" x14ac:dyDescent="0.45">
      <c r="A24" s="661"/>
      <c r="B24" s="656" t="s">
        <v>380</v>
      </c>
      <c r="C24" s="656"/>
      <c r="D24" s="657" t="str">
        <f>IF(見積り!G49=0,"",見積り!G49)</f>
        <v/>
      </c>
      <c r="E24" s="657"/>
      <c r="F24" s="159" t="s">
        <v>374</v>
      </c>
      <c r="G24" s="160"/>
    </row>
    <row r="25" spans="1:7" x14ac:dyDescent="0.45">
      <c r="A25" s="659" t="s">
        <v>475</v>
      </c>
      <c r="B25" s="653" t="s">
        <v>474</v>
      </c>
      <c r="C25" s="654"/>
      <c r="D25" s="655" t="str">
        <f>IF(見積り!J49=0,"",見積り!J47)</f>
        <v/>
      </c>
      <c r="E25" s="655"/>
      <c r="F25" s="157" t="s">
        <v>374</v>
      </c>
      <c r="G25" s="158"/>
    </row>
    <row r="26" spans="1:7" x14ac:dyDescent="0.45">
      <c r="A26" s="660"/>
      <c r="B26" s="656" t="s">
        <v>479</v>
      </c>
      <c r="C26" s="656"/>
      <c r="D26" s="652" t="str">
        <f>IF(見積り!J49=0,"",見積り!J48)</f>
        <v/>
      </c>
      <c r="E26" s="652"/>
      <c r="F26" s="159" t="s">
        <v>374</v>
      </c>
      <c r="G26" s="160"/>
    </row>
    <row r="27" spans="1:7" x14ac:dyDescent="0.45">
      <c r="A27" s="661"/>
      <c r="B27" s="653" t="s">
        <v>380</v>
      </c>
      <c r="C27" s="654"/>
      <c r="D27" s="655" t="str">
        <f>IF(見積り!J49=0,"",見積り!J49)</f>
        <v/>
      </c>
      <c r="E27" s="655"/>
      <c r="F27" s="157" t="s">
        <v>374</v>
      </c>
      <c r="G27" s="158"/>
    </row>
    <row r="28" spans="1:7" x14ac:dyDescent="0.45">
      <c r="A28" s="659" t="s">
        <v>476</v>
      </c>
      <c r="B28" s="665" t="s">
        <v>382</v>
      </c>
      <c r="C28" s="666"/>
      <c r="D28" s="664" t="str">
        <f>IF(見積り!I49=0,"",見積り!I47)</f>
        <v/>
      </c>
      <c r="E28" s="664"/>
      <c r="F28" s="156" t="s">
        <v>374</v>
      </c>
      <c r="G28" s="160"/>
    </row>
    <row r="29" spans="1:7" x14ac:dyDescent="0.45">
      <c r="A29" s="660"/>
      <c r="B29" s="653" t="s">
        <v>477</v>
      </c>
      <c r="C29" s="654"/>
      <c r="D29" s="655" t="str">
        <f>IF(見積り!I49=0,"",見積り!I48)</f>
        <v/>
      </c>
      <c r="E29" s="655"/>
      <c r="F29" s="157" t="s">
        <v>374</v>
      </c>
      <c r="G29" s="158"/>
    </row>
    <row r="30" spans="1:7" x14ac:dyDescent="0.45">
      <c r="A30" s="661"/>
      <c r="B30" s="653" t="s">
        <v>478</v>
      </c>
      <c r="C30" s="654"/>
      <c r="D30" s="655" t="str">
        <f>IF(見積り!I49=0,"",見積り!I49)</f>
        <v/>
      </c>
      <c r="E30" s="655"/>
      <c r="F30" s="157" t="s">
        <v>374</v>
      </c>
      <c r="G30" s="158"/>
    </row>
    <row r="31" spans="1:7" x14ac:dyDescent="0.45">
      <c r="A31" s="659" t="s">
        <v>480</v>
      </c>
      <c r="B31" s="162" t="s">
        <v>381</v>
      </c>
      <c r="C31" s="162"/>
      <c r="D31" s="159"/>
      <c r="E31" s="159"/>
      <c r="F31" s="159" t="s">
        <v>374</v>
      </c>
      <c r="G31" s="160"/>
    </row>
    <row r="32" spans="1:7" x14ac:dyDescent="0.45">
      <c r="A32" s="660"/>
      <c r="B32" s="163" t="s">
        <v>383</v>
      </c>
      <c r="C32" s="164"/>
      <c r="D32" s="157"/>
      <c r="E32" s="157"/>
      <c r="F32" s="157" t="s">
        <v>374</v>
      </c>
      <c r="G32" s="158"/>
    </row>
    <row r="33" spans="1:7" x14ac:dyDescent="0.45">
      <c r="A33" s="661"/>
      <c r="B33" s="162" t="s">
        <v>380</v>
      </c>
      <c r="C33" s="162"/>
      <c r="D33" s="165"/>
      <c r="E33" s="165"/>
      <c r="F33" s="165" t="s">
        <v>374</v>
      </c>
      <c r="G33" s="166"/>
    </row>
    <row r="34" spans="1:7" x14ac:dyDescent="0.45">
      <c r="A34" s="155" t="s">
        <v>481</v>
      </c>
      <c r="B34" s="167" t="s">
        <v>33</v>
      </c>
      <c r="C34" s="662" t="str">
        <f>IF(入力シート!D45=0,"",入力シート!D45)</f>
        <v/>
      </c>
      <c r="D34" s="662"/>
      <c r="E34" s="663" t="s">
        <v>34</v>
      </c>
      <c r="F34" s="663"/>
      <c r="G34" s="168" t="str">
        <f>IF(入力シート!D46=0,"",入力シート!D46)</f>
        <v/>
      </c>
    </row>
    <row r="35" spans="1:7" x14ac:dyDescent="0.45">
      <c r="A35" s="658" t="s">
        <v>482</v>
      </c>
      <c r="B35" s="462" t="s">
        <v>483</v>
      </c>
      <c r="C35" s="462"/>
      <c r="D35" s="462"/>
      <c r="E35" s="462"/>
      <c r="F35" s="462"/>
      <c r="G35" s="463"/>
    </row>
    <row r="36" spans="1:7" x14ac:dyDescent="0.45">
      <c r="A36" s="658"/>
      <c r="B36" s="462" t="s">
        <v>384</v>
      </c>
      <c r="C36" s="462"/>
      <c r="D36" s="462"/>
      <c r="E36" s="462"/>
      <c r="F36" s="462"/>
      <c r="G36" s="463"/>
    </row>
    <row r="37" spans="1:7" x14ac:dyDescent="0.45">
      <c r="A37" s="658"/>
      <c r="B37" s="462" t="s">
        <v>385</v>
      </c>
      <c r="C37" s="462"/>
      <c r="D37" s="462"/>
      <c r="E37" s="462"/>
      <c r="F37" s="462"/>
      <c r="G37" s="463"/>
    </row>
    <row r="38" spans="1:7" x14ac:dyDescent="0.45">
      <c r="A38" s="658"/>
      <c r="B38" s="462" t="s">
        <v>386</v>
      </c>
      <c r="C38" s="462"/>
      <c r="D38" s="462"/>
      <c r="E38" s="462"/>
      <c r="F38" s="462"/>
      <c r="G38" s="463"/>
    </row>
    <row r="39" spans="1:7" x14ac:dyDescent="0.45">
      <c r="A39" s="658"/>
      <c r="B39" s="462" t="s">
        <v>387</v>
      </c>
      <c r="C39" s="462"/>
      <c r="D39" s="462"/>
      <c r="E39" s="462"/>
      <c r="F39" s="462"/>
      <c r="G39" s="463"/>
    </row>
    <row r="40" spans="1:7" x14ac:dyDescent="0.45">
      <c r="A40" s="658"/>
      <c r="B40" s="462" t="s">
        <v>388</v>
      </c>
      <c r="C40" s="462"/>
      <c r="D40" s="462"/>
      <c r="E40" s="462"/>
      <c r="F40" s="462"/>
      <c r="G40" s="463"/>
    </row>
    <row r="41" spans="1:7" x14ac:dyDescent="0.45">
      <c r="A41" s="658"/>
      <c r="B41" s="462" t="s">
        <v>389</v>
      </c>
      <c r="C41" s="462"/>
      <c r="D41" s="462"/>
      <c r="E41" s="462"/>
      <c r="F41" s="462"/>
      <c r="G41" s="463"/>
    </row>
    <row r="42" spans="1:7" x14ac:dyDescent="0.45">
      <c r="A42" s="658"/>
      <c r="B42" s="462" t="s">
        <v>390</v>
      </c>
      <c r="C42" s="462"/>
      <c r="D42" s="462"/>
      <c r="E42" s="462"/>
      <c r="F42" s="462"/>
      <c r="G42" s="463"/>
    </row>
    <row r="43" spans="1:7" x14ac:dyDescent="0.45">
      <c r="A43" s="658"/>
      <c r="B43" s="462" t="s">
        <v>391</v>
      </c>
      <c r="C43" s="462"/>
      <c r="D43" s="462"/>
      <c r="E43" s="462"/>
      <c r="F43" s="462"/>
      <c r="G43" s="463"/>
    </row>
    <row r="44" spans="1:7" x14ac:dyDescent="0.45">
      <c r="A44" s="658"/>
      <c r="B44" s="462" t="s">
        <v>392</v>
      </c>
      <c r="C44" s="462"/>
      <c r="D44" s="462"/>
      <c r="E44" s="462"/>
      <c r="F44" s="462"/>
      <c r="G44" s="463"/>
    </row>
    <row r="45" spans="1:7" x14ac:dyDescent="0.45">
      <c r="A45" s="658"/>
      <c r="B45" s="462" t="s">
        <v>393</v>
      </c>
      <c r="C45" s="462"/>
      <c r="D45" s="462"/>
      <c r="E45" s="462"/>
      <c r="F45" s="462"/>
      <c r="G45" s="463"/>
    </row>
    <row r="46" spans="1:7" x14ac:dyDescent="0.45">
      <c r="A46" s="658"/>
      <c r="B46" s="460" t="s">
        <v>394</v>
      </c>
      <c r="C46" s="460"/>
      <c r="D46" s="460"/>
      <c r="E46" s="460"/>
      <c r="F46" s="460"/>
      <c r="G46" s="461"/>
    </row>
    <row r="47" spans="1:7" x14ac:dyDescent="0.45">
      <c r="A47" s="152"/>
      <c r="B47" s="152"/>
      <c r="C47" s="152"/>
      <c r="D47" s="152"/>
      <c r="E47" s="152"/>
      <c r="F47" s="152"/>
      <c r="G47" s="152"/>
    </row>
    <row r="48" spans="1:7" x14ac:dyDescent="0.45">
      <c r="A48" s="150"/>
    </row>
  </sheetData>
  <mergeCells count="60">
    <mergeCell ref="F18:G18"/>
    <mergeCell ref="D19:E19"/>
    <mergeCell ref="A1:G1"/>
    <mergeCell ref="A2:G2"/>
    <mergeCell ref="A4:G4"/>
    <mergeCell ref="A6:G6"/>
    <mergeCell ref="E7:G7"/>
    <mergeCell ref="E8:G8"/>
    <mergeCell ref="B13:G13"/>
    <mergeCell ref="E9:G9"/>
    <mergeCell ref="B16:E16"/>
    <mergeCell ref="A11:G11"/>
    <mergeCell ref="A12:G12"/>
    <mergeCell ref="B14:E14"/>
    <mergeCell ref="B15:E15"/>
    <mergeCell ref="D18:E18"/>
    <mergeCell ref="A25:A27"/>
    <mergeCell ref="B25:C25"/>
    <mergeCell ref="D25:E25"/>
    <mergeCell ref="B26:C26"/>
    <mergeCell ref="F19:G19"/>
    <mergeCell ref="A20:A24"/>
    <mergeCell ref="B20:C20"/>
    <mergeCell ref="D20:E20"/>
    <mergeCell ref="B21:C21"/>
    <mergeCell ref="D21:E21"/>
    <mergeCell ref="B22:C22"/>
    <mergeCell ref="D22:E22"/>
    <mergeCell ref="B23:C23"/>
    <mergeCell ref="D23:E23"/>
    <mergeCell ref="A18:A19"/>
    <mergeCell ref="B18:C19"/>
    <mergeCell ref="A31:A33"/>
    <mergeCell ref="C34:D34"/>
    <mergeCell ref="E34:F34"/>
    <mergeCell ref="D29:E29"/>
    <mergeCell ref="D28:E28"/>
    <mergeCell ref="A28:A30"/>
    <mergeCell ref="B30:C30"/>
    <mergeCell ref="B29:C29"/>
    <mergeCell ref="B28:C28"/>
    <mergeCell ref="D30:E30"/>
    <mergeCell ref="A35:A46"/>
    <mergeCell ref="B35:G35"/>
    <mergeCell ref="B36:G36"/>
    <mergeCell ref="B37:G37"/>
    <mergeCell ref="B38:G38"/>
    <mergeCell ref="B39:G39"/>
    <mergeCell ref="B40:G40"/>
    <mergeCell ref="B41:G41"/>
    <mergeCell ref="B42:G42"/>
    <mergeCell ref="B43:G43"/>
    <mergeCell ref="B44:G44"/>
    <mergeCell ref="B45:G45"/>
    <mergeCell ref="B46:G46"/>
    <mergeCell ref="D26:E26"/>
    <mergeCell ref="B27:C27"/>
    <mergeCell ref="D27:E27"/>
    <mergeCell ref="B24:C24"/>
    <mergeCell ref="D24:E24"/>
  </mergeCells>
  <phoneticPr fontId="3"/>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T37"/>
  <sheetViews>
    <sheetView tabSelected="1" view="pageBreakPreview" zoomScale="145" zoomScaleNormal="100" zoomScaleSheetLayoutView="145" workbookViewId="0">
      <selection activeCell="A9" sqref="A9:T9"/>
    </sheetView>
  </sheetViews>
  <sheetFormatPr defaultRowHeight="18" x14ac:dyDescent="0.45"/>
  <cols>
    <col min="1" max="20" width="3.69921875" style="143" customWidth="1"/>
  </cols>
  <sheetData>
    <row r="1" spans="1:20" x14ac:dyDescent="0.45">
      <c r="A1" s="669" t="s">
        <v>643</v>
      </c>
      <c r="B1" s="684"/>
      <c r="C1" s="684"/>
      <c r="D1" s="684"/>
      <c r="E1" s="684"/>
      <c r="F1" s="684"/>
      <c r="G1" s="684"/>
      <c r="H1" s="684"/>
      <c r="I1" s="684"/>
      <c r="J1" s="684"/>
      <c r="K1" s="684"/>
      <c r="L1" s="684"/>
      <c r="M1" s="684"/>
      <c r="N1" s="684"/>
      <c r="O1" s="684"/>
      <c r="P1" s="684"/>
      <c r="Q1" s="684"/>
      <c r="R1" s="684"/>
      <c r="S1" s="684"/>
      <c r="T1" s="684"/>
    </row>
    <row r="2" spans="1:20" x14ac:dyDescent="0.45">
      <c r="A2" s="150"/>
    </row>
    <row r="3" spans="1:20" x14ac:dyDescent="0.45">
      <c r="A3" s="150"/>
    </row>
    <row r="4" spans="1:20" x14ac:dyDescent="0.45">
      <c r="A4" s="670" t="s">
        <v>395</v>
      </c>
      <c r="B4" s="684"/>
      <c r="C4" s="684"/>
      <c r="D4" s="684"/>
      <c r="E4" s="684"/>
      <c r="F4" s="684"/>
      <c r="G4" s="684"/>
      <c r="H4" s="684"/>
      <c r="I4" s="684"/>
      <c r="J4" s="684"/>
      <c r="K4" s="684"/>
      <c r="L4" s="684"/>
      <c r="M4" s="684"/>
      <c r="N4" s="684"/>
      <c r="O4" s="684"/>
      <c r="P4" s="684"/>
      <c r="Q4" s="684"/>
      <c r="R4" s="684"/>
      <c r="S4" s="684"/>
      <c r="T4" s="684"/>
    </row>
    <row r="5" spans="1:20" x14ac:dyDescent="0.45">
      <c r="A5" s="150"/>
    </row>
    <row r="6" spans="1:20" x14ac:dyDescent="0.45">
      <c r="A6" s="150"/>
    </row>
    <row r="7" spans="1:20" x14ac:dyDescent="0.45">
      <c r="A7" s="670" t="s">
        <v>635</v>
      </c>
      <c r="B7" s="685"/>
      <c r="C7" s="685"/>
      <c r="D7" s="685"/>
      <c r="E7" s="685"/>
      <c r="F7" s="685"/>
      <c r="G7" s="685"/>
      <c r="H7" s="685"/>
      <c r="I7" s="685"/>
      <c r="J7" s="685"/>
      <c r="K7" s="685"/>
      <c r="L7" s="685"/>
      <c r="M7" s="685"/>
      <c r="N7" s="685"/>
      <c r="O7" s="685"/>
      <c r="P7" s="685"/>
      <c r="Q7" s="685"/>
      <c r="R7" s="685"/>
      <c r="S7" s="685"/>
      <c r="T7" s="685"/>
    </row>
    <row r="8" spans="1:20" x14ac:dyDescent="0.45">
      <c r="A8" s="150"/>
    </row>
    <row r="9" spans="1:20" x14ac:dyDescent="0.45">
      <c r="A9" s="669" t="s">
        <v>397</v>
      </c>
      <c r="B9" s="684"/>
      <c r="C9" s="684"/>
      <c r="D9" s="684"/>
      <c r="E9" s="684"/>
      <c r="F9" s="684"/>
      <c r="G9" s="684"/>
      <c r="H9" s="684"/>
      <c r="I9" s="684"/>
      <c r="J9" s="684"/>
      <c r="K9" s="684"/>
      <c r="L9" s="684"/>
      <c r="M9" s="684"/>
      <c r="N9" s="684"/>
      <c r="O9" s="684"/>
      <c r="P9" s="684"/>
      <c r="Q9" s="684"/>
      <c r="R9" s="684"/>
      <c r="S9" s="684"/>
      <c r="T9" s="684"/>
    </row>
    <row r="10" spans="1:20" x14ac:dyDescent="0.45">
      <c r="A10" s="150"/>
    </row>
    <row r="11" spans="1:20" x14ac:dyDescent="0.45">
      <c r="A11" s="150"/>
    </row>
    <row r="12" spans="1:20" x14ac:dyDescent="0.45">
      <c r="A12" s="680" t="s">
        <v>641</v>
      </c>
      <c r="B12" s="680"/>
      <c r="C12" s="680"/>
      <c r="D12" s="680"/>
      <c r="E12" s="680"/>
      <c r="F12" s="680"/>
      <c r="G12" s="680"/>
      <c r="H12" s="680"/>
      <c r="I12" s="680"/>
      <c r="J12" s="680"/>
      <c r="K12" s="680"/>
      <c r="L12" s="680"/>
      <c r="M12" s="680"/>
      <c r="N12" s="680"/>
      <c r="O12" s="680"/>
      <c r="P12" s="680"/>
      <c r="Q12" s="680"/>
      <c r="R12" s="680"/>
      <c r="S12" s="680"/>
      <c r="T12" s="680"/>
    </row>
    <row r="13" spans="1:20" ht="18" customHeight="1" x14ac:dyDescent="0.45">
      <c r="A13" s="686" t="s">
        <v>640</v>
      </c>
      <c r="B13" s="686"/>
      <c r="C13" s="686"/>
      <c r="D13" s="686"/>
      <c r="E13" s="686"/>
      <c r="F13" s="686"/>
      <c r="G13" s="686"/>
      <c r="H13" s="686"/>
      <c r="I13" s="686"/>
      <c r="J13" s="686"/>
      <c r="K13" s="686"/>
      <c r="L13" s="686"/>
      <c r="M13" s="686"/>
      <c r="N13" s="686"/>
      <c r="O13" s="686"/>
      <c r="P13" s="686"/>
      <c r="Q13" s="686"/>
      <c r="R13" s="686"/>
      <c r="S13" s="686"/>
      <c r="T13" s="686"/>
    </row>
    <row r="14" spans="1:20" x14ac:dyDescent="0.45">
      <c r="A14" s="680" t="s">
        <v>639</v>
      </c>
      <c r="B14" s="680"/>
      <c r="C14" s="680"/>
      <c r="D14" s="680"/>
      <c r="E14" s="680"/>
      <c r="F14" s="680"/>
      <c r="G14" s="680"/>
      <c r="H14" s="680"/>
      <c r="I14" s="680"/>
      <c r="J14" s="680"/>
      <c r="K14" s="680"/>
      <c r="L14" s="680"/>
      <c r="M14" s="680"/>
      <c r="N14" s="680"/>
      <c r="O14" s="680"/>
      <c r="P14" s="680"/>
      <c r="Q14" s="680"/>
      <c r="R14" s="680"/>
      <c r="S14" s="680"/>
      <c r="T14" s="680"/>
    </row>
    <row r="15" spans="1:20" x14ac:dyDescent="0.45">
      <c r="A15" s="680" t="s">
        <v>644</v>
      </c>
      <c r="B15" s="680"/>
      <c r="C15" s="680"/>
      <c r="D15" s="680"/>
      <c r="E15" s="680"/>
      <c r="F15" s="680"/>
      <c r="G15" s="680"/>
      <c r="H15" s="680"/>
      <c r="I15" s="680"/>
      <c r="J15" s="680"/>
      <c r="K15" s="680"/>
      <c r="L15" s="680"/>
      <c r="M15" s="680"/>
      <c r="N15" s="680"/>
      <c r="O15" s="680"/>
      <c r="P15" s="680"/>
      <c r="Q15" s="680"/>
      <c r="R15" s="680"/>
      <c r="S15" s="680"/>
      <c r="T15" s="680"/>
    </row>
    <row r="16" spans="1:20" x14ac:dyDescent="0.45">
      <c r="A16" s="680" t="s">
        <v>645</v>
      </c>
      <c r="B16" s="680"/>
      <c r="C16" s="680"/>
      <c r="D16" s="680"/>
      <c r="E16" s="680"/>
      <c r="F16" s="680"/>
      <c r="G16" s="680"/>
      <c r="H16" s="680"/>
      <c r="I16" s="680"/>
      <c r="J16" s="680"/>
      <c r="K16" s="680"/>
      <c r="L16" s="680"/>
      <c r="M16" s="680"/>
      <c r="N16" s="680"/>
      <c r="O16" s="680"/>
      <c r="P16" s="680"/>
      <c r="Q16" s="680"/>
      <c r="R16" s="680"/>
      <c r="S16" s="680"/>
      <c r="T16" s="680"/>
    </row>
    <row r="17" spans="1:20" x14ac:dyDescent="0.45">
      <c r="A17" s="333"/>
      <c r="B17" s="333"/>
      <c r="C17" s="333"/>
      <c r="D17" s="333"/>
      <c r="E17" s="333"/>
      <c r="F17" s="333"/>
      <c r="G17" s="333"/>
      <c r="H17" s="333"/>
      <c r="I17" s="333"/>
      <c r="J17" s="333"/>
      <c r="K17" s="333"/>
      <c r="L17" s="333"/>
      <c r="M17" s="333"/>
      <c r="N17" s="333"/>
      <c r="O17" s="333"/>
      <c r="P17" s="333"/>
      <c r="Q17" s="333"/>
      <c r="R17" s="333"/>
      <c r="S17" s="333"/>
      <c r="T17" s="333"/>
    </row>
    <row r="18" spans="1:20" x14ac:dyDescent="0.45">
      <c r="A18" s="670" t="s">
        <v>10</v>
      </c>
      <c r="B18" s="684"/>
      <c r="C18" s="684"/>
      <c r="D18" s="684"/>
      <c r="E18" s="684"/>
      <c r="F18" s="684"/>
      <c r="G18" s="684"/>
      <c r="H18" s="684"/>
      <c r="I18" s="684"/>
      <c r="J18" s="684"/>
      <c r="K18" s="684"/>
      <c r="L18" s="684"/>
      <c r="M18" s="684"/>
      <c r="N18" s="684"/>
      <c r="O18" s="684"/>
      <c r="P18" s="684"/>
      <c r="Q18" s="684"/>
      <c r="R18" s="684"/>
      <c r="S18" s="684"/>
      <c r="T18" s="684"/>
    </row>
    <row r="19" spans="1:20" x14ac:dyDescent="0.45">
      <c r="A19" s="150"/>
    </row>
    <row r="20" spans="1:20" x14ac:dyDescent="0.45">
      <c r="A20" s="669" t="s">
        <v>642</v>
      </c>
      <c r="B20" s="684"/>
      <c r="C20" s="684"/>
      <c r="D20" s="684"/>
      <c r="E20" s="684"/>
      <c r="F20" s="684"/>
      <c r="G20" s="684"/>
      <c r="H20" s="684"/>
      <c r="I20" s="684"/>
      <c r="J20" s="684"/>
      <c r="K20" s="684"/>
      <c r="L20" s="684"/>
      <c r="M20" s="684"/>
      <c r="N20" s="684"/>
      <c r="O20" s="684"/>
      <c r="P20" s="684"/>
      <c r="Q20" s="684"/>
      <c r="R20" s="684"/>
      <c r="S20" s="684"/>
      <c r="T20" s="684"/>
    </row>
    <row r="21" spans="1:20" ht="18" customHeight="1" x14ac:dyDescent="0.45">
      <c r="A21" s="686" t="s">
        <v>632</v>
      </c>
      <c r="B21" s="686"/>
      <c r="C21" s="686"/>
      <c r="D21" s="686"/>
      <c r="E21" s="686"/>
      <c r="F21" s="686"/>
      <c r="G21" s="686"/>
      <c r="H21" s="686"/>
      <c r="I21" s="686"/>
      <c r="J21" s="686"/>
      <c r="K21" s="686"/>
      <c r="L21" s="686"/>
      <c r="M21" s="686"/>
      <c r="N21" s="686"/>
      <c r="O21" s="686"/>
      <c r="P21" s="686"/>
      <c r="Q21" s="686"/>
      <c r="R21" s="686"/>
      <c r="S21" s="686"/>
      <c r="T21" s="686"/>
    </row>
    <row r="22" spans="1:20" x14ac:dyDescent="0.45">
      <c r="A22" s="680" t="s">
        <v>633</v>
      </c>
      <c r="B22" s="680"/>
      <c r="C22" s="680"/>
      <c r="D22" s="680"/>
      <c r="E22" s="680"/>
      <c r="F22" s="680"/>
      <c r="G22" s="680"/>
      <c r="H22" s="680"/>
      <c r="I22" s="680"/>
      <c r="J22" s="680"/>
      <c r="K22" s="680"/>
      <c r="L22" s="680"/>
      <c r="M22" s="680"/>
      <c r="N22" s="680"/>
      <c r="O22" s="680"/>
      <c r="P22" s="680"/>
      <c r="Q22" s="680"/>
      <c r="R22" s="680"/>
      <c r="S22" s="680"/>
      <c r="T22" s="680"/>
    </row>
    <row r="23" spans="1:20" x14ac:dyDescent="0.45">
      <c r="A23" s="154"/>
      <c r="B23" s="154"/>
      <c r="C23" s="154"/>
      <c r="D23" s="154"/>
      <c r="E23" s="154"/>
      <c r="F23" s="154"/>
      <c r="G23" s="154"/>
      <c r="H23" s="154"/>
      <c r="I23" s="154"/>
      <c r="J23" s="154"/>
      <c r="K23" s="154"/>
      <c r="L23" s="154"/>
      <c r="M23" s="154"/>
      <c r="N23" s="154"/>
      <c r="O23" s="154"/>
      <c r="P23" s="154"/>
      <c r="Q23" s="154"/>
      <c r="R23" s="154"/>
      <c r="S23" s="154"/>
      <c r="T23" s="154"/>
    </row>
    <row r="24" spans="1:20" x14ac:dyDescent="0.45">
      <c r="A24" s="669" t="s">
        <v>638</v>
      </c>
      <c r="B24" s="684"/>
      <c r="C24" s="684"/>
      <c r="D24" s="684"/>
      <c r="E24" s="684"/>
      <c r="F24" s="684"/>
      <c r="G24" s="684"/>
      <c r="H24" s="684"/>
      <c r="I24" s="684"/>
      <c r="J24" s="684"/>
      <c r="K24" s="684"/>
      <c r="L24" s="684"/>
      <c r="M24" s="684"/>
      <c r="N24" s="684"/>
      <c r="O24" s="684"/>
      <c r="P24" s="684"/>
      <c r="Q24" s="684"/>
      <c r="R24" s="684"/>
      <c r="S24" s="684"/>
      <c r="T24" s="684"/>
    </row>
    <row r="25" spans="1:20" ht="18" customHeight="1" x14ac:dyDescent="0.45">
      <c r="A25" s="669" t="s">
        <v>634</v>
      </c>
      <c r="B25" s="684"/>
      <c r="C25" s="684"/>
      <c r="D25" s="684"/>
      <c r="E25" s="684"/>
      <c r="F25" s="684"/>
      <c r="G25" s="684"/>
      <c r="H25" s="684"/>
      <c r="I25" s="684"/>
      <c r="J25" s="684"/>
      <c r="K25" s="684"/>
      <c r="L25" s="684"/>
      <c r="M25" s="684"/>
      <c r="N25" s="684"/>
      <c r="O25" s="684"/>
      <c r="P25" s="684"/>
      <c r="Q25" s="684"/>
      <c r="R25" s="684"/>
      <c r="S25" s="684"/>
      <c r="T25" s="684"/>
    </row>
    <row r="26" spans="1:20" x14ac:dyDescent="0.45">
      <c r="A26" s="150"/>
    </row>
    <row r="27" spans="1:20" x14ac:dyDescent="0.45">
      <c r="A27" s="669" t="s">
        <v>646</v>
      </c>
      <c r="B27" s="684"/>
      <c r="C27" s="684"/>
      <c r="D27" s="684"/>
      <c r="E27" s="684"/>
      <c r="F27" s="684"/>
      <c r="G27" s="684"/>
      <c r="H27" s="684"/>
      <c r="I27" s="684"/>
      <c r="J27" s="684"/>
      <c r="K27" s="684"/>
      <c r="L27" s="684"/>
      <c r="M27" s="684"/>
      <c r="N27" s="684"/>
      <c r="O27" s="684"/>
      <c r="P27" s="684"/>
      <c r="Q27" s="684"/>
      <c r="R27" s="684"/>
      <c r="S27" s="684"/>
      <c r="T27" s="684"/>
    </row>
    <row r="28" spans="1:20" ht="18" customHeight="1" x14ac:dyDescent="0.45">
      <c r="A28" s="669" t="s">
        <v>647</v>
      </c>
      <c r="B28" s="684"/>
      <c r="C28" s="684"/>
      <c r="D28" s="684"/>
      <c r="E28" s="684"/>
      <c r="F28" s="684"/>
      <c r="G28" s="684"/>
      <c r="H28" s="684"/>
      <c r="I28" s="684"/>
      <c r="J28" s="684"/>
      <c r="K28" s="684"/>
      <c r="L28" s="684"/>
      <c r="M28" s="684"/>
      <c r="N28" s="684"/>
      <c r="O28" s="684"/>
      <c r="P28" s="684"/>
      <c r="Q28" s="684"/>
      <c r="R28" s="684"/>
      <c r="S28" s="684"/>
      <c r="T28" s="684"/>
    </row>
    <row r="29" spans="1:20" x14ac:dyDescent="0.45">
      <c r="A29" s="680" t="s">
        <v>648</v>
      </c>
      <c r="B29" s="680"/>
      <c r="C29" s="680"/>
      <c r="D29" s="680"/>
      <c r="E29" s="680"/>
      <c r="F29" s="680"/>
      <c r="G29" s="680"/>
      <c r="H29" s="680"/>
      <c r="I29" s="680"/>
      <c r="J29" s="680"/>
      <c r="K29" s="680"/>
      <c r="L29" s="680"/>
      <c r="M29" s="680"/>
      <c r="N29" s="680"/>
      <c r="O29" s="680"/>
      <c r="P29" s="680"/>
      <c r="Q29" s="680"/>
      <c r="R29" s="680"/>
      <c r="S29" s="680"/>
      <c r="T29" s="680"/>
    </row>
    <row r="30" spans="1:20" x14ac:dyDescent="0.45">
      <c r="A30" s="150"/>
    </row>
    <row r="31" spans="1:20" x14ac:dyDescent="0.45">
      <c r="A31" s="150"/>
    </row>
    <row r="32" spans="1:20" ht="18" customHeight="1" x14ac:dyDescent="0.45">
      <c r="K32" s="671" t="s">
        <v>398</v>
      </c>
      <c r="L32" s="671"/>
      <c r="M32" s="682" t="s">
        <v>636</v>
      </c>
      <c r="N32" s="682"/>
      <c r="O32" s="682"/>
      <c r="P32" s="682"/>
      <c r="Q32" s="682"/>
      <c r="R32" s="682"/>
      <c r="S32" s="682"/>
      <c r="T32" s="682"/>
    </row>
    <row r="33" spans="1:20" x14ac:dyDescent="0.45">
      <c r="A33" s="169"/>
    </row>
    <row r="34" spans="1:20" ht="18" customHeight="1" x14ac:dyDescent="0.45">
      <c r="K34" s="671" t="s">
        <v>399</v>
      </c>
      <c r="L34" s="671"/>
      <c r="M34" s="681"/>
      <c r="N34" s="681"/>
      <c r="O34" s="681"/>
      <c r="P34" s="681"/>
      <c r="Q34" s="681"/>
      <c r="R34" s="681"/>
      <c r="S34" s="681"/>
      <c r="T34" s="681"/>
    </row>
    <row r="35" spans="1:20" x14ac:dyDescent="0.45">
      <c r="A35" s="169"/>
    </row>
    <row r="36" spans="1:20" x14ac:dyDescent="0.45">
      <c r="K36" s="671" t="s">
        <v>400</v>
      </c>
      <c r="L36" s="671"/>
      <c r="M36" s="681"/>
      <c r="N36" s="681"/>
      <c r="O36" s="681"/>
      <c r="P36" s="681"/>
      <c r="Q36" s="681"/>
      <c r="R36" s="681"/>
      <c r="S36" s="681"/>
      <c r="T36" s="681"/>
    </row>
    <row r="37" spans="1:20" x14ac:dyDescent="0.45">
      <c r="A37" s="152"/>
      <c r="B37" s="332"/>
      <c r="C37" s="332"/>
      <c r="D37" s="332"/>
      <c r="E37" s="332"/>
      <c r="F37" s="332"/>
      <c r="G37" s="332"/>
      <c r="H37" s="332"/>
      <c r="I37" s="332"/>
      <c r="J37" s="332"/>
      <c r="K37" s="332"/>
      <c r="L37" s="332"/>
      <c r="M37" s="683" t="s">
        <v>637</v>
      </c>
      <c r="N37" s="683"/>
      <c r="O37" s="683"/>
      <c r="P37" s="683"/>
      <c r="Q37" s="683"/>
      <c r="R37" s="683"/>
      <c r="S37" s="683"/>
      <c r="T37" s="683"/>
    </row>
  </sheetData>
  <mergeCells count="25">
    <mergeCell ref="M37:T37"/>
    <mergeCell ref="A28:T28"/>
    <mergeCell ref="A1:T1"/>
    <mergeCell ref="A4:T4"/>
    <mergeCell ref="A7:T7"/>
    <mergeCell ref="A9:T9"/>
    <mergeCell ref="A13:T13"/>
    <mergeCell ref="A18:T18"/>
    <mergeCell ref="A20:T20"/>
    <mergeCell ref="A21:T21"/>
    <mergeCell ref="A24:T24"/>
    <mergeCell ref="A25:T25"/>
    <mergeCell ref="A27:T27"/>
    <mergeCell ref="A22:T22"/>
    <mergeCell ref="A14:T14"/>
    <mergeCell ref="A12:T12"/>
    <mergeCell ref="A15:T15"/>
    <mergeCell ref="A16:T16"/>
    <mergeCell ref="A29:T29"/>
    <mergeCell ref="M36:T36"/>
    <mergeCell ref="M34:T34"/>
    <mergeCell ref="M32:T32"/>
    <mergeCell ref="K36:L36"/>
    <mergeCell ref="K34:L34"/>
    <mergeCell ref="K32:L32"/>
  </mergeCells>
  <phoneticPr fontId="3"/>
  <pageMargins left="0.98425196850393704" right="0.70866141732283472" top="0.86614173228346458"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26"/>
  <sheetViews>
    <sheetView view="pageBreakPreview" zoomScale="60" zoomScaleNormal="100" workbookViewId="0">
      <selection sqref="A1:G1"/>
    </sheetView>
  </sheetViews>
  <sheetFormatPr defaultRowHeight="18" x14ac:dyDescent="0.45"/>
  <cols>
    <col min="1" max="1" width="23.19921875" style="187" customWidth="1"/>
    <col min="2" max="2" width="32.09765625" style="188" customWidth="1"/>
    <col min="3" max="4" width="3.296875" style="188" customWidth="1"/>
    <col min="5" max="5" width="23.09765625" style="187" customWidth="1"/>
    <col min="6" max="6" width="32.09765625" style="188" customWidth="1"/>
    <col min="7" max="7" width="4.296875" style="188" customWidth="1"/>
  </cols>
  <sheetData>
    <row r="1" spans="1:7" x14ac:dyDescent="0.45">
      <c r="A1" s="697" t="s">
        <v>401</v>
      </c>
      <c r="B1" s="697"/>
      <c r="C1" s="697"/>
      <c r="D1" s="697"/>
      <c r="E1" s="697"/>
      <c r="F1" s="697"/>
      <c r="G1" s="697"/>
    </row>
    <row r="2" spans="1:7" x14ac:dyDescent="0.45">
      <c r="A2" s="170" t="s">
        <v>402</v>
      </c>
      <c r="B2" s="171" t="s">
        <v>403</v>
      </c>
      <c r="C2" s="171" t="s">
        <v>404</v>
      </c>
      <c r="D2" s="172"/>
      <c r="E2" s="170" t="s">
        <v>402</v>
      </c>
      <c r="F2" s="171" t="s">
        <v>403</v>
      </c>
      <c r="G2" s="171" t="s">
        <v>404</v>
      </c>
    </row>
    <row r="3" spans="1:7" x14ac:dyDescent="0.45">
      <c r="A3" s="173" t="s">
        <v>405</v>
      </c>
      <c r="B3" s="174" t="s">
        <v>406</v>
      </c>
      <c r="C3" s="171" t="s">
        <v>407</v>
      </c>
      <c r="D3" s="175"/>
      <c r="E3" s="692" t="s">
        <v>408</v>
      </c>
      <c r="F3" s="174" t="s">
        <v>409</v>
      </c>
      <c r="G3" s="171" t="s">
        <v>407</v>
      </c>
    </row>
    <row r="4" spans="1:7" x14ac:dyDescent="0.45">
      <c r="A4" s="687" t="s">
        <v>410</v>
      </c>
      <c r="B4" s="687" t="s">
        <v>411</v>
      </c>
      <c r="C4" s="690" t="s">
        <v>407</v>
      </c>
      <c r="D4" s="175"/>
      <c r="E4" s="693"/>
      <c r="F4" s="174" t="s">
        <v>412</v>
      </c>
      <c r="G4" s="171" t="s">
        <v>407</v>
      </c>
    </row>
    <row r="5" spans="1:7" x14ac:dyDescent="0.45">
      <c r="A5" s="689"/>
      <c r="B5" s="689"/>
      <c r="C5" s="691"/>
      <c r="D5" s="175"/>
      <c r="E5" s="694"/>
      <c r="F5" s="174" t="s">
        <v>413</v>
      </c>
      <c r="G5" s="171" t="s">
        <v>407</v>
      </c>
    </row>
    <row r="6" spans="1:7" x14ac:dyDescent="0.45">
      <c r="A6" s="687" t="s">
        <v>414</v>
      </c>
      <c r="B6" s="174" t="s">
        <v>415</v>
      </c>
      <c r="C6" s="171" t="s">
        <v>407</v>
      </c>
      <c r="D6" s="175"/>
      <c r="E6" s="687" t="s">
        <v>416</v>
      </c>
      <c r="F6" s="174" t="s">
        <v>417</v>
      </c>
      <c r="G6" s="171" t="s">
        <v>407</v>
      </c>
    </row>
    <row r="7" spans="1:7" x14ac:dyDescent="0.45">
      <c r="A7" s="689"/>
      <c r="B7" s="174" t="s">
        <v>418</v>
      </c>
      <c r="C7" s="171" t="s">
        <v>407</v>
      </c>
      <c r="D7" s="175"/>
      <c r="E7" s="688"/>
      <c r="F7" s="174" t="s">
        <v>419</v>
      </c>
      <c r="G7" s="171" t="s">
        <v>407</v>
      </c>
    </row>
    <row r="8" spans="1:7" x14ac:dyDescent="0.45">
      <c r="A8" s="698" t="s">
        <v>420</v>
      </c>
      <c r="B8" s="687" t="s">
        <v>421</v>
      </c>
      <c r="C8" s="690" t="s">
        <v>407</v>
      </c>
      <c r="D8" s="175"/>
      <c r="E8" s="688"/>
      <c r="F8" s="174" t="s">
        <v>422</v>
      </c>
      <c r="G8" s="171" t="s">
        <v>407</v>
      </c>
    </row>
    <row r="9" spans="1:7" x14ac:dyDescent="0.45">
      <c r="A9" s="699"/>
      <c r="B9" s="689"/>
      <c r="C9" s="691"/>
      <c r="D9" s="175"/>
      <c r="E9" s="688"/>
      <c r="F9" s="174" t="s">
        <v>423</v>
      </c>
      <c r="G9" s="171" t="s">
        <v>407</v>
      </c>
    </row>
    <row r="10" spans="1:7" x14ac:dyDescent="0.45">
      <c r="A10" s="687" t="s">
        <v>424</v>
      </c>
      <c r="B10" s="692" t="s">
        <v>425</v>
      </c>
      <c r="C10" s="690" t="s">
        <v>407</v>
      </c>
      <c r="D10" s="175"/>
      <c r="E10" s="688"/>
      <c r="F10" s="174" t="s">
        <v>426</v>
      </c>
      <c r="G10" s="171" t="s">
        <v>407</v>
      </c>
    </row>
    <row r="11" spans="1:7" x14ac:dyDescent="0.45">
      <c r="A11" s="689"/>
      <c r="B11" s="694"/>
      <c r="C11" s="691"/>
      <c r="D11" s="175"/>
      <c r="E11" s="688"/>
      <c r="F11" s="174" t="s">
        <v>427</v>
      </c>
      <c r="G11" s="171" t="s">
        <v>407</v>
      </c>
    </row>
    <row r="12" spans="1:7" x14ac:dyDescent="0.45">
      <c r="A12" s="687" t="s">
        <v>428</v>
      </c>
      <c r="B12" s="687" t="s">
        <v>429</v>
      </c>
      <c r="C12" s="690" t="s">
        <v>407</v>
      </c>
      <c r="D12" s="175"/>
      <c r="E12" s="688"/>
      <c r="F12" s="692" t="s">
        <v>430</v>
      </c>
      <c r="G12" s="171" t="s">
        <v>407</v>
      </c>
    </row>
    <row r="13" spans="1:7" x14ac:dyDescent="0.45">
      <c r="A13" s="689"/>
      <c r="B13" s="689"/>
      <c r="C13" s="691"/>
      <c r="D13" s="175"/>
      <c r="E13" s="689"/>
      <c r="F13" s="694"/>
      <c r="G13" s="171" t="s">
        <v>407</v>
      </c>
    </row>
    <row r="14" spans="1:7" x14ac:dyDescent="0.45">
      <c r="A14" s="692" t="s">
        <v>431</v>
      </c>
      <c r="B14" s="687" t="s">
        <v>432</v>
      </c>
      <c r="C14" s="690" t="s">
        <v>407</v>
      </c>
      <c r="D14" s="175"/>
      <c r="E14" s="687" t="s">
        <v>433</v>
      </c>
      <c r="F14" s="174" t="s">
        <v>434</v>
      </c>
      <c r="G14" s="171" t="s">
        <v>407</v>
      </c>
    </row>
    <row r="15" spans="1:7" x14ac:dyDescent="0.45">
      <c r="A15" s="693"/>
      <c r="B15" s="689"/>
      <c r="C15" s="691"/>
      <c r="D15" s="175"/>
      <c r="E15" s="688"/>
      <c r="F15" s="174" t="s">
        <v>435</v>
      </c>
      <c r="G15" s="171" t="s">
        <v>407</v>
      </c>
    </row>
    <row r="16" spans="1:7" x14ac:dyDescent="0.45">
      <c r="A16" s="693"/>
      <c r="B16" s="687" t="s">
        <v>436</v>
      </c>
      <c r="C16" s="690" t="s">
        <v>407</v>
      </c>
      <c r="D16" s="175"/>
      <c r="E16" s="688"/>
      <c r="F16" s="174" t="s">
        <v>437</v>
      </c>
      <c r="G16" s="171" t="s">
        <v>407</v>
      </c>
    </row>
    <row r="17" spans="1:7" x14ac:dyDescent="0.45">
      <c r="A17" s="693"/>
      <c r="B17" s="689"/>
      <c r="C17" s="691"/>
      <c r="D17" s="175"/>
      <c r="E17" s="689"/>
      <c r="F17" s="174" t="s">
        <v>438</v>
      </c>
      <c r="G17" s="171" t="s">
        <v>407</v>
      </c>
    </row>
    <row r="18" spans="1:7" ht="23.4" customHeight="1" x14ac:dyDescent="0.45">
      <c r="A18" s="694"/>
      <c r="B18" s="174" t="s">
        <v>439</v>
      </c>
      <c r="C18" s="171" t="s">
        <v>407</v>
      </c>
      <c r="D18" s="175"/>
      <c r="E18" s="695" t="s">
        <v>440</v>
      </c>
      <c r="F18" s="696"/>
      <c r="G18" s="176"/>
    </row>
    <row r="19" spans="1:7" x14ac:dyDescent="0.45">
      <c r="A19" s="173" t="s">
        <v>441</v>
      </c>
      <c r="B19" s="174" t="s">
        <v>442</v>
      </c>
      <c r="C19" s="171" t="s">
        <v>407</v>
      </c>
      <c r="D19" s="175"/>
      <c r="E19" s="177" t="s">
        <v>443</v>
      </c>
      <c r="F19" s="178"/>
      <c r="G19" s="179"/>
    </row>
    <row r="20" spans="1:7" x14ac:dyDescent="0.45">
      <c r="A20" s="173" t="s">
        <v>444</v>
      </c>
      <c r="B20" s="174" t="s">
        <v>445</v>
      </c>
      <c r="C20" s="171" t="s">
        <v>407</v>
      </c>
      <c r="D20" s="175"/>
      <c r="E20" s="177" t="s">
        <v>446</v>
      </c>
      <c r="F20" s="180" t="str">
        <f>IF(入力シート!D47=0,"",入力シート!D47)</f>
        <v/>
      </c>
      <c r="G20" s="181"/>
    </row>
    <row r="21" spans="1:7" x14ac:dyDescent="0.45">
      <c r="A21" s="687" t="s">
        <v>447</v>
      </c>
      <c r="B21" s="687" t="s">
        <v>448</v>
      </c>
      <c r="C21" s="690" t="s">
        <v>407</v>
      </c>
      <c r="D21" s="175"/>
      <c r="E21" s="182" t="s">
        <v>449</v>
      </c>
      <c r="F21" s="180" t="str">
        <f>IF(入力シート!D48=0,"",入力シート!D48)</f>
        <v/>
      </c>
      <c r="G21" s="179" t="s">
        <v>5</v>
      </c>
    </row>
    <row r="22" spans="1:7" x14ac:dyDescent="0.45">
      <c r="A22" s="688"/>
      <c r="B22" s="689"/>
      <c r="C22" s="691"/>
      <c r="D22" s="175"/>
      <c r="E22" s="183"/>
      <c r="F22" s="178"/>
      <c r="G22" s="179"/>
    </row>
    <row r="23" spans="1:7" x14ac:dyDescent="0.45">
      <c r="A23" s="689"/>
      <c r="B23" s="174" t="s">
        <v>450</v>
      </c>
      <c r="C23" s="171" t="s">
        <v>407</v>
      </c>
      <c r="D23" s="175"/>
      <c r="E23" s="183"/>
      <c r="F23" s="178"/>
      <c r="G23" s="179"/>
    </row>
    <row r="24" spans="1:7" x14ac:dyDescent="0.45">
      <c r="A24" s="687" t="s">
        <v>451</v>
      </c>
      <c r="B24" s="174" t="s">
        <v>452</v>
      </c>
      <c r="C24" s="171" t="s">
        <v>407</v>
      </c>
      <c r="D24" s="175"/>
      <c r="E24" s="183"/>
      <c r="F24" s="178"/>
      <c r="G24" s="179"/>
    </row>
    <row r="25" spans="1:7" x14ac:dyDescent="0.45">
      <c r="A25" s="688"/>
      <c r="B25" s="174" t="s">
        <v>450</v>
      </c>
      <c r="C25" s="171" t="s">
        <v>407</v>
      </c>
      <c r="D25" s="175"/>
      <c r="E25" s="183"/>
      <c r="F25" s="178"/>
      <c r="G25" s="179"/>
    </row>
    <row r="26" spans="1:7" x14ac:dyDescent="0.45">
      <c r="A26" s="689"/>
      <c r="B26" s="174" t="s">
        <v>453</v>
      </c>
      <c r="C26" s="171" t="s">
        <v>407</v>
      </c>
      <c r="D26" s="175"/>
      <c r="E26" s="184"/>
      <c r="F26" s="185"/>
      <c r="G26" s="186"/>
    </row>
  </sheetData>
  <mergeCells count="28">
    <mergeCell ref="E14:E17"/>
    <mergeCell ref="B16:B17"/>
    <mergeCell ref="E18:F18"/>
    <mergeCell ref="A1:G1"/>
    <mergeCell ref="E3:E5"/>
    <mergeCell ref="A4:A5"/>
    <mergeCell ref="B4:B5"/>
    <mergeCell ref="A6:A7"/>
    <mergeCell ref="E6:E13"/>
    <mergeCell ref="A8:A9"/>
    <mergeCell ref="B8:B9"/>
    <mergeCell ref="A10:A11"/>
    <mergeCell ref="B10:B11"/>
    <mergeCell ref="F12:F13"/>
    <mergeCell ref="A21:A23"/>
    <mergeCell ref="B21:B22"/>
    <mergeCell ref="A24:A26"/>
    <mergeCell ref="C4:C5"/>
    <mergeCell ref="C8:C9"/>
    <mergeCell ref="C10:C11"/>
    <mergeCell ref="C12:C13"/>
    <mergeCell ref="C14:C15"/>
    <mergeCell ref="C16:C17"/>
    <mergeCell ref="C21:C22"/>
    <mergeCell ref="A12:A13"/>
    <mergeCell ref="B12:B13"/>
    <mergeCell ref="A14:A18"/>
    <mergeCell ref="B14:B15"/>
  </mergeCells>
  <phoneticPr fontId="3"/>
  <pageMargins left="0.7" right="0.7" top="0.75" bottom="0.75" header="0.3" footer="0.3"/>
  <pageSetup paperSize="9"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E34"/>
  <sheetViews>
    <sheetView view="pageBreakPreview" zoomScale="60" zoomScaleNormal="100" workbookViewId="0">
      <selection activeCell="F18" sqref="F18"/>
    </sheetView>
  </sheetViews>
  <sheetFormatPr defaultRowHeight="18" x14ac:dyDescent="0.45"/>
  <cols>
    <col min="1" max="1" width="4.796875" style="149" customWidth="1"/>
    <col min="2" max="2" width="17.5" style="149" customWidth="1"/>
    <col min="3" max="3" width="20.296875" style="149" customWidth="1"/>
    <col min="4" max="4" width="14.296875" style="149" customWidth="1"/>
    <col min="5" max="5" width="21.296875" style="149" customWidth="1"/>
  </cols>
  <sheetData>
    <row r="1" spans="2:5" x14ac:dyDescent="0.45">
      <c r="B1" s="669" t="s">
        <v>454</v>
      </c>
      <c r="C1" s="626"/>
      <c r="D1" s="626"/>
      <c r="E1" s="626"/>
    </row>
    <row r="2" spans="2:5" x14ac:dyDescent="0.45">
      <c r="B2" s="150"/>
    </row>
    <row r="3" spans="2:5" x14ac:dyDescent="0.45">
      <c r="B3" s="150"/>
    </row>
    <row r="4" spans="2:5" x14ac:dyDescent="0.45">
      <c r="B4" s="670" t="s">
        <v>455</v>
      </c>
      <c r="C4" s="626"/>
      <c r="D4" s="626"/>
      <c r="E4" s="626"/>
    </row>
    <row r="5" spans="2:5" x14ac:dyDescent="0.45">
      <c r="B5" s="150"/>
    </row>
    <row r="6" spans="2:5" x14ac:dyDescent="0.45">
      <c r="B6" s="150"/>
    </row>
    <row r="7" spans="2:5" x14ac:dyDescent="0.45">
      <c r="B7" s="671" t="s">
        <v>396</v>
      </c>
      <c r="C7" s="626"/>
      <c r="D7" s="626"/>
      <c r="E7" s="626"/>
    </row>
    <row r="8" spans="2:5" x14ac:dyDescent="0.45">
      <c r="B8" s="150"/>
    </row>
    <row r="9" spans="2:5" x14ac:dyDescent="0.45">
      <c r="B9" s="150"/>
    </row>
    <row r="10" spans="2:5" x14ac:dyDescent="0.45">
      <c r="B10" s="669" t="s">
        <v>367</v>
      </c>
      <c r="C10" s="626"/>
      <c r="D10" s="626"/>
      <c r="E10" s="626"/>
    </row>
    <row r="11" spans="2:5" x14ac:dyDescent="0.45">
      <c r="B11" s="150"/>
    </row>
    <row r="12" spans="2:5" x14ac:dyDescent="0.45">
      <c r="B12" s="150"/>
    </row>
    <row r="13" spans="2:5" x14ac:dyDescent="0.45">
      <c r="C13" s="189" t="s">
        <v>456</v>
      </c>
      <c r="D13" s="672" t="str">
        <f>IF(入力シート!D44=0,"",入力シート!D44)</f>
        <v/>
      </c>
      <c r="E13" s="672"/>
    </row>
    <row r="14" spans="2:5" x14ac:dyDescent="0.45">
      <c r="C14" s="189" t="s">
        <v>457</v>
      </c>
      <c r="D14" s="673" t="str">
        <f>IF(入力シート!D4=0,"",入力シート!D4)</f>
        <v/>
      </c>
      <c r="E14" s="673"/>
    </row>
    <row r="15" spans="2:5" x14ac:dyDescent="0.45">
      <c r="B15" s="190"/>
      <c r="C15" s="39" t="s">
        <v>486</v>
      </c>
      <c r="D15" s="673" t="str">
        <f>IF(入力シート!D7=0,"",入力シート!D7)</f>
        <v/>
      </c>
      <c r="E15" s="673"/>
    </row>
    <row r="16" spans="2:5" x14ac:dyDescent="0.45">
      <c r="B16" s="150"/>
    </row>
    <row r="17" spans="2:5" x14ac:dyDescent="0.45">
      <c r="B17" s="150"/>
    </row>
    <row r="18" spans="2:5" ht="29.4" customHeight="1" x14ac:dyDescent="0.45">
      <c r="B18" s="669" t="s">
        <v>458</v>
      </c>
      <c r="C18" s="626"/>
      <c r="D18" s="626"/>
      <c r="E18" s="626"/>
    </row>
    <row r="19" spans="2:5" x14ac:dyDescent="0.45">
      <c r="B19" s="150"/>
    </row>
    <row r="20" spans="2:5" x14ac:dyDescent="0.45">
      <c r="B20" s="150"/>
    </row>
    <row r="21" spans="2:5" x14ac:dyDescent="0.45">
      <c r="B21" s="671" t="s">
        <v>459</v>
      </c>
      <c r="C21" s="671"/>
      <c r="D21" s="328" t="str">
        <f>IF(入力シート!D28=0,"",入力シート!D28)</f>
        <v/>
      </c>
      <c r="E21" s="149" t="s">
        <v>374</v>
      </c>
    </row>
    <row r="22" spans="2:5" x14ac:dyDescent="0.45">
      <c r="B22" s="671" t="s">
        <v>460</v>
      </c>
      <c r="C22" s="671"/>
      <c r="D22" s="328" t="str">
        <f>IF(入力シート!D29=0,"",入力シート!D29)</f>
        <v/>
      </c>
      <c r="E22" s="149" t="s">
        <v>374</v>
      </c>
    </row>
    <row r="23" spans="2:5" x14ac:dyDescent="0.45">
      <c r="B23" s="151" t="s">
        <v>484</v>
      </c>
      <c r="C23" s="151" t="s">
        <v>485</v>
      </c>
      <c r="D23" s="328" t="str">
        <f>IF(入力シート!D30=0,"",入力シート!D30)</f>
        <v/>
      </c>
      <c r="E23" s="149" t="s">
        <v>374</v>
      </c>
    </row>
    <row r="24" spans="2:5" x14ac:dyDescent="0.45">
      <c r="B24" s="671" t="s">
        <v>461</v>
      </c>
      <c r="C24" s="671"/>
      <c r="D24" s="328" t="str">
        <f>IF(入力シート!D31=0,"",入力シート!D31)</f>
        <v/>
      </c>
      <c r="E24" s="149" t="s">
        <v>374</v>
      </c>
    </row>
    <row r="25" spans="2:5" x14ac:dyDescent="0.45">
      <c r="B25" s="150"/>
    </row>
    <row r="26" spans="2:5" x14ac:dyDescent="0.45">
      <c r="B26" s="150"/>
    </row>
    <row r="27" spans="2:5" x14ac:dyDescent="0.45">
      <c r="B27" s="669" t="s">
        <v>462</v>
      </c>
      <c r="C27" s="626"/>
      <c r="D27" s="626"/>
      <c r="E27" s="626"/>
    </row>
    <row r="28" spans="2:5" x14ac:dyDescent="0.45">
      <c r="B28" s="167" t="s">
        <v>297</v>
      </c>
      <c r="C28" s="167" t="str">
        <f>IF(入力シート!D8=0,"",入力シート!D8)</f>
        <v/>
      </c>
      <c r="D28" s="167" t="s">
        <v>463</v>
      </c>
      <c r="E28" s="167" t="str">
        <f>IF(入力シート!D9=0,"",入力シート!D9)</f>
        <v/>
      </c>
    </row>
    <row r="29" spans="2:5" x14ac:dyDescent="0.45">
      <c r="B29" s="167" t="s">
        <v>464</v>
      </c>
      <c r="C29" s="663" t="str">
        <f>IF(入力シート!D10=0,"",入力シート!D10)</f>
        <v/>
      </c>
      <c r="D29" s="663"/>
      <c r="E29" s="663"/>
    </row>
    <row r="30" spans="2:5" x14ac:dyDescent="0.45">
      <c r="B30" s="191" t="s">
        <v>465</v>
      </c>
      <c r="C30" s="700" t="str">
        <f>IF(入力シート!D5=0,"",入力シート!D5)</f>
        <v/>
      </c>
      <c r="D30" s="700"/>
      <c r="E30" s="700"/>
    </row>
    <row r="31" spans="2:5" x14ac:dyDescent="0.45">
      <c r="B31" s="192" t="s">
        <v>466</v>
      </c>
      <c r="C31" s="701" t="str">
        <f>IF(入力シート!D4=0,"",入力シート!D4)</f>
        <v/>
      </c>
      <c r="D31" s="701"/>
      <c r="E31" s="701"/>
    </row>
    <row r="32" spans="2:5" x14ac:dyDescent="0.45">
      <c r="B32" s="167" t="s">
        <v>467</v>
      </c>
      <c r="C32" s="663" t="str">
        <f>IF(入力シート!D11=0,"",入力シート!D11)</f>
        <v/>
      </c>
      <c r="D32" s="663"/>
      <c r="E32" s="663"/>
    </row>
    <row r="33" spans="2:2" x14ac:dyDescent="0.45">
      <c r="B33" s="150"/>
    </row>
    <row r="34" spans="2:2" x14ac:dyDescent="0.45">
      <c r="B34" s="150"/>
    </row>
  </sheetData>
  <mergeCells count="16">
    <mergeCell ref="D14:E14"/>
    <mergeCell ref="B1:E1"/>
    <mergeCell ref="B4:E4"/>
    <mergeCell ref="B7:E7"/>
    <mergeCell ref="B10:E10"/>
    <mergeCell ref="D13:E13"/>
    <mergeCell ref="C30:E30"/>
    <mergeCell ref="C31:E31"/>
    <mergeCell ref="C32:E32"/>
    <mergeCell ref="D15:E15"/>
    <mergeCell ref="B18:E18"/>
    <mergeCell ref="B21:C21"/>
    <mergeCell ref="B22:C22"/>
    <mergeCell ref="B24:C24"/>
    <mergeCell ref="B27:E27"/>
    <mergeCell ref="C29:E29"/>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H61"/>
  <sheetViews>
    <sheetView view="pageBreakPreview" topLeftCell="A13" zoomScale="115" zoomScaleNormal="100" zoomScaleSheetLayoutView="115" workbookViewId="0">
      <selection sqref="A1:AH1"/>
    </sheetView>
  </sheetViews>
  <sheetFormatPr defaultRowHeight="18" x14ac:dyDescent="0.45"/>
  <cols>
    <col min="1" max="1" width="5.296875" style="210" customWidth="1"/>
    <col min="2" max="2" width="5.19921875" style="210" customWidth="1"/>
    <col min="3" max="3" width="4.796875" style="210" customWidth="1"/>
    <col min="4" max="4" width="11.3984375" style="210" customWidth="1"/>
    <col min="5" max="5" width="6.3984375" style="210" customWidth="1"/>
    <col min="6" max="12" width="2.19921875" style="210" customWidth="1"/>
    <col min="13" max="34" width="1.8984375" style="210" customWidth="1"/>
  </cols>
  <sheetData>
    <row r="1" spans="1:34" x14ac:dyDescent="0.45">
      <c r="A1" s="621" t="s">
        <v>283</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row>
    <row r="2" spans="1:34" x14ac:dyDescent="0.45">
      <c r="A2" s="623" t="s">
        <v>361</v>
      </c>
      <c r="B2" s="624"/>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row>
    <row r="3" spans="1:34" x14ac:dyDescent="0.45">
      <c r="A3" s="625" t="s">
        <v>284</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row>
    <row r="4" spans="1:34" ht="18.600000000000001" thickBot="1" x14ac:dyDescent="0.5">
      <c r="A4" s="627" t="s">
        <v>285</v>
      </c>
      <c r="B4" s="626"/>
      <c r="C4" s="626"/>
      <c r="D4" s="626"/>
      <c r="E4" s="626"/>
      <c r="F4" s="626"/>
      <c r="G4" s="626"/>
      <c r="H4" s="626"/>
      <c r="I4" s="626"/>
      <c r="J4" s="626"/>
      <c r="K4" s="626"/>
      <c r="L4" s="626"/>
      <c r="M4" s="628"/>
      <c r="N4" s="628"/>
      <c r="O4" s="626"/>
      <c r="P4" s="626"/>
      <c r="Q4" s="626"/>
      <c r="R4" s="626"/>
      <c r="S4" s="626"/>
      <c r="T4" s="626"/>
      <c r="U4" s="626"/>
      <c r="V4" s="626"/>
      <c r="W4" s="626"/>
      <c r="X4" s="626"/>
      <c r="Y4" s="626"/>
      <c r="Z4" s="626"/>
      <c r="AA4" s="626"/>
      <c r="AB4" s="626"/>
      <c r="AC4" s="626"/>
      <c r="AD4" s="626"/>
      <c r="AE4" s="626"/>
      <c r="AF4" s="626"/>
      <c r="AG4" s="626"/>
      <c r="AH4" s="626"/>
    </row>
    <row r="5" spans="1:34" x14ac:dyDescent="0.45">
      <c r="A5" s="211"/>
      <c r="E5" s="112" t="s">
        <v>286</v>
      </c>
      <c r="F5" s="112"/>
      <c r="G5" s="629" t="str">
        <f>IF(入力シート!D43=0,"",入力シート!D43)</f>
        <v/>
      </c>
      <c r="H5" s="629"/>
      <c r="I5" s="629"/>
      <c r="J5" s="629"/>
      <c r="K5" s="629"/>
      <c r="L5" s="629"/>
      <c r="M5" s="629"/>
      <c r="N5" s="629"/>
      <c r="O5" s="629"/>
      <c r="P5" s="629"/>
      <c r="Q5" s="629"/>
      <c r="R5" s="629"/>
      <c r="S5" s="629"/>
      <c r="T5" s="629"/>
      <c r="U5" s="629"/>
      <c r="V5" s="629"/>
      <c r="Y5" s="630" t="s">
        <v>287</v>
      </c>
      <c r="Z5" s="631"/>
      <c r="AA5" s="610"/>
      <c r="AB5" s="611"/>
      <c r="AC5" s="611"/>
      <c r="AD5" s="611"/>
      <c r="AE5" s="611"/>
      <c r="AF5" s="611"/>
      <c r="AG5" s="612"/>
    </row>
    <row r="6" spans="1:34" x14ac:dyDescent="0.45">
      <c r="A6" s="211" t="s">
        <v>288</v>
      </c>
      <c r="E6" s="210" t="s">
        <v>289</v>
      </c>
      <c r="I6" s="636" t="str">
        <f>IF(入力シート!D44=0,"",入力シート!D44)</f>
        <v/>
      </c>
      <c r="J6" s="636"/>
      <c r="K6" s="636"/>
      <c r="L6" s="636"/>
      <c r="M6" s="636"/>
      <c r="N6" s="636"/>
      <c r="O6" s="636"/>
      <c r="P6" s="636"/>
      <c r="Q6" s="636"/>
      <c r="R6" s="636"/>
      <c r="S6" s="636"/>
      <c r="T6" s="636"/>
      <c r="U6" s="636"/>
      <c r="V6" s="636"/>
      <c r="Y6" s="632"/>
      <c r="Z6" s="633"/>
      <c r="AA6" s="613"/>
      <c r="AB6" s="614"/>
      <c r="AC6" s="614"/>
      <c r="AD6" s="614"/>
      <c r="AE6" s="614"/>
      <c r="AF6" s="614"/>
      <c r="AG6" s="615"/>
    </row>
    <row r="7" spans="1:34" x14ac:dyDescent="0.45">
      <c r="A7" s="211"/>
      <c r="E7" s="113"/>
      <c r="F7" s="113"/>
      <c r="G7" s="113"/>
      <c r="H7" s="113"/>
      <c r="I7" s="637"/>
      <c r="J7" s="637"/>
      <c r="K7" s="637"/>
      <c r="L7" s="637"/>
      <c r="M7" s="637"/>
      <c r="N7" s="637"/>
      <c r="O7" s="637"/>
      <c r="P7" s="637"/>
      <c r="Q7" s="637"/>
      <c r="R7" s="637"/>
      <c r="S7" s="637"/>
      <c r="T7" s="637"/>
      <c r="U7" s="637"/>
      <c r="V7" s="637"/>
      <c r="W7" s="100"/>
      <c r="Y7" s="632"/>
      <c r="Z7" s="633"/>
      <c r="AA7" s="613"/>
      <c r="AB7" s="614"/>
      <c r="AC7" s="614"/>
      <c r="AD7" s="614"/>
      <c r="AE7" s="614"/>
      <c r="AF7" s="614"/>
      <c r="AG7" s="615"/>
    </row>
    <row r="8" spans="1:34" ht="18.600000000000001" thickBot="1" x14ac:dyDescent="0.5">
      <c r="A8" s="211" t="s">
        <v>290</v>
      </c>
      <c r="E8" s="638" t="s">
        <v>291</v>
      </c>
      <c r="F8" s="638"/>
      <c r="G8" s="638"/>
      <c r="H8" s="638"/>
      <c r="I8" s="638"/>
      <c r="J8" s="638"/>
      <c r="K8" s="638"/>
      <c r="L8" s="638"/>
      <c r="M8" s="638"/>
      <c r="N8" s="638"/>
      <c r="O8" s="638"/>
      <c r="P8" s="638"/>
      <c r="Q8" s="638"/>
      <c r="R8" s="638"/>
      <c r="S8" s="638"/>
      <c r="T8" s="638"/>
      <c r="U8" s="638"/>
      <c r="V8" s="638"/>
      <c r="W8" s="100"/>
      <c r="Y8" s="634"/>
      <c r="Z8" s="635"/>
      <c r="AA8" s="616"/>
      <c r="AB8" s="617"/>
      <c r="AC8" s="617"/>
      <c r="AD8" s="617"/>
      <c r="AE8" s="617"/>
      <c r="AF8" s="617"/>
      <c r="AG8" s="618"/>
    </row>
    <row r="9" spans="1:34" x14ac:dyDescent="0.45">
      <c r="E9" s="603" t="s">
        <v>292</v>
      </c>
      <c r="F9" s="603"/>
      <c r="G9" s="603"/>
      <c r="H9" s="603"/>
      <c r="I9" s="603"/>
      <c r="J9" s="603"/>
      <c r="K9" s="603"/>
      <c r="L9" s="603"/>
      <c r="M9" s="603"/>
      <c r="N9" s="603"/>
      <c r="O9" s="603"/>
      <c r="P9" s="603"/>
      <c r="Q9" s="603"/>
      <c r="R9" s="603"/>
      <c r="S9" s="603"/>
      <c r="T9" s="603"/>
      <c r="U9" s="603"/>
      <c r="V9" s="603"/>
      <c r="W9" s="100"/>
      <c r="Y9" s="604" t="s">
        <v>293</v>
      </c>
      <c r="Z9" s="605"/>
      <c r="AA9" s="610"/>
      <c r="AB9" s="611"/>
      <c r="AC9" s="611"/>
      <c r="AD9" s="611"/>
      <c r="AE9" s="611"/>
      <c r="AF9" s="611"/>
      <c r="AG9" s="612"/>
    </row>
    <row r="10" spans="1:34" x14ac:dyDescent="0.45">
      <c r="A10" s="211" t="s">
        <v>290</v>
      </c>
      <c r="E10" s="100" t="s">
        <v>291</v>
      </c>
      <c r="F10" s="100"/>
      <c r="G10" s="100"/>
      <c r="H10" s="100"/>
      <c r="I10" s="614" t="str">
        <f>IF(入力シート!D5=0,"",入力シート!D5)</f>
        <v/>
      </c>
      <c r="J10" s="614"/>
      <c r="K10" s="614"/>
      <c r="L10" s="614"/>
      <c r="M10" s="614"/>
      <c r="N10" s="614"/>
      <c r="O10" s="614"/>
      <c r="P10" s="614"/>
      <c r="Q10" s="614"/>
      <c r="R10" s="614"/>
      <c r="S10" s="614"/>
      <c r="T10" s="614"/>
      <c r="U10" s="614"/>
      <c r="V10" s="614"/>
      <c r="W10" s="100"/>
      <c r="Y10" s="606"/>
      <c r="Z10" s="607"/>
      <c r="AA10" s="613"/>
      <c r="AB10" s="614"/>
      <c r="AC10" s="614"/>
      <c r="AD10" s="614"/>
      <c r="AE10" s="614"/>
      <c r="AF10" s="614"/>
      <c r="AG10" s="615"/>
    </row>
    <row r="11" spans="1:34" x14ac:dyDescent="0.45">
      <c r="E11" s="114" t="s">
        <v>294</v>
      </c>
      <c r="F11" s="114"/>
      <c r="G11" s="114"/>
      <c r="H11" s="114"/>
      <c r="I11" s="619" t="str">
        <f>IF(入力シート!D4=0,"",入力シート!D4)</f>
        <v/>
      </c>
      <c r="J11" s="619"/>
      <c r="K11" s="619"/>
      <c r="L11" s="619"/>
      <c r="M11" s="619"/>
      <c r="N11" s="619"/>
      <c r="O11" s="619"/>
      <c r="P11" s="619"/>
      <c r="Q11" s="619"/>
      <c r="R11" s="619"/>
      <c r="S11" s="619"/>
      <c r="T11" s="619"/>
      <c r="U11" s="619"/>
      <c r="V11" s="619"/>
      <c r="W11" s="100"/>
      <c r="Y11" s="606"/>
      <c r="Z11" s="607"/>
      <c r="AA11" s="613"/>
      <c r="AB11" s="614"/>
      <c r="AC11" s="614"/>
      <c r="AD11" s="614"/>
      <c r="AE11" s="614"/>
      <c r="AF11" s="614"/>
      <c r="AG11" s="615"/>
    </row>
    <row r="12" spans="1:34" ht="18.600000000000001" thickBot="1" x14ac:dyDescent="0.5">
      <c r="A12" s="211"/>
      <c r="E12" s="114" t="s">
        <v>295</v>
      </c>
      <c r="F12" s="114"/>
      <c r="G12" s="114"/>
      <c r="H12" s="114"/>
      <c r="I12" s="114"/>
      <c r="J12" s="114"/>
      <c r="K12" s="114"/>
      <c r="L12" s="114"/>
      <c r="M12" s="620" t="str">
        <f>IF(入力シート!D6=0,"",入力シート!D6)</f>
        <v/>
      </c>
      <c r="N12" s="620"/>
      <c r="O12" s="620"/>
      <c r="P12" s="620"/>
      <c r="Q12" s="620"/>
      <c r="R12" s="620"/>
      <c r="S12" s="620"/>
      <c r="T12" s="620"/>
      <c r="U12" s="620"/>
      <c r="V12" s="620"/>
      <c r="W12" s="100"/>
      <c r="Y12" s="608"/>
      <c r="Z12" s="609"/>
      <c r="AA12" s="616"/>
      <c r="AB12" s="617"/>
      <c r="AC12" s="617"/>
      <c r="AD12" s="617"/>
      <c r="AE12" s="617"/>
      <c r="AF12" s="617"/>
      <c r="AG12" s="618"/>
    </row>
    <row r="13" spans="1:34" x14ac:dyDescent="0.45">
      <c r="A13" s="211" t="s">
        <v>296</v>
      </c>
      <c r="E13" s="114" t="s">
        <v>8</v>
      </c>
      <c r="F13" s="114"/>
      <c r="G13" s="470" t="str">
        <f>IF(入力シート!D7=0,"",入力シート!D7)</f>
        <v/>
      </c>
      <c r="H13" s="470"/>
      <c r="I13" s="470"/>
      <c r="J13" s="470"/>
      <c r="K13" s="470"/>
      <c r="L13" s="470"/>
      <c r="M13" s="470"/>
      <c r="N13" s="470"/>
      <c r="O13" s="470"/>
      <c r="P13" s="470"/>
      <c r="Q13" s="470"/>
      <c r="R13" s="470"/>
      <c r="S13" s="470"/>
      <c r="T13" s="470"/>
      <c r="U13" s="470"/>
      <c r="V13" s="470"/>
      <c r="W13" s="100"/>
      <c r="X13" s="115"/>
      <c r="Y13" s="115"/>
      <c r="Z13" s="100"/>
      <c r="AA13" s="100"/>
      <c r="AB13" s="100"/>
      <c r="AC13" s="100"/>
      <c r="AD13" s="100"/>
      <c r="AE13" s="100"/>
      <c r="AF13" s="100"/>
      <c r="AG13" s="100"/>
      <c r="AH13" s="100"/>
    </row>
    <row r="14" spans="1:34" ht="18.600000000000001" thickBot="1" x14ac:dyDescent="0.5">
      <c r="A14" s="211"/>
    </row>
    <row r="15" spans="1:34" x14ac:dyDescent="0.45">
      <c r="A15" s="583" t="s">
        <v>297</v>
      </c>
      <c r="B15" s="584"/>
      <c r="C15" s="585"/>
      <c r="D15" s="214" t="s">
        <v>298</v>
      </c>
      <c r="E15" s="214" t="s">
        <v>299</v>
      </c>
      <c r="F15" s="586" t="s">
        <v>300</v>
      </c>
      <c r="G15" s="586"/>
      <c r="H15" s="586"/>
      <c r="I15" s="586"/>
      <c r="J15" s="586"/>
      <c r="K15" s="586"/>
      <c r="L15" s="586"/>
      <c r="M15" s="587" t="s">
        <v>301</v>
      </c>
      <c r="N15" s="584"/>
      <c r="O15" s="584"/>
      <c r="P15" s="584"/>
      <c r="Q15" s="584"/>
      <c r="R15" s="584"/>
      <c r="S15" s="584"/>
      <c r="T15" s="584"/>
      <c r="U15" s="584"/>
      <c r="V15" s="584"/>
      <c r="W15" s="584"/>
      <c r="X15" s="584"/>
      <c r="Y15" s="584"/>
      <c r="Z15" s="584"/>
      <c r="AA15" s="584"/>
      <c r="AB15" s="584"/>
      <c r="AC15" s="584"/>
      <c r="AD15" s="584"/>
      <c r="AE15" s="584"/>
      <c r="AF15" s="584"/>
      <c r="AG15" s="584"/>
      <c r="AH15" s="588"/>
    </row>
    <row r="16" spans="1:34" ht="18" customHeight="1" x14ac:dyDescent="0.45">
      <c r="A16" s="589" t="str">
        <f>IF(入力シート!D8=0,"",入力シート!D8)</f>
        <v/>
      </c>
      <c r="B16" s="560"/>
      <c r="C16" s="590"/>
      <c r="D16" s="596" t="str">
        <f>IF(入力シート!D9=0,"",入力シート!D9)</f>
        <v/>
      </c>
      <c r="E16" s="596" t="s">
        <v>358</v>
      </c>
      <c r="F16" s="599" t="str">
        <f>MID(入力シート!D11,1,1)</f>
        <v/>
      </c>
      <c r="G16" s="600" t="str">
        <f>MID(入力シート!D11,2,1)</f>
        <v/>
      </c>
      <c r="H16" s="600" t="str">
        <f>MID(入力シート!D11,3,1)</f>
        <v/>
      </c>
      <c r="I16" s="600" t="str">
        <f>MID(入力シート!D11,4,1)</f>
        <v/>
      </c>
      <c r="J16" s="600" t="str">
        <f>MID(入力シート!D11,5,1)</f>
        <v/>
      </c>
      <c r="K16" s="600" t="str">
        <f>MID(入力シート!D11,6,1)</f>
        <v/>
      </c>
      <c r="L16" s="601" t="str">
        <f>MID(入力シート!D11,7,1)</f>
        <v/>
      </c>
      <c r="M16" s="602" t="s">
        <v>302</v>
      </c>
      <c r="N16" s="602"/>
      <c r="O16" s="602"/>
      <c r="P16" s="602"/>
      <c r="Q16" s="602"/>
      <c r="R16" s="117" t="str">
        <f>MID(入力シート!D5,1,1)</f>
        <v/>
      </c>
      <c r="S16" s="118" t="str">
        <f>MID(入力シート!D5,2,1)</f>
        <v/>
      </c>
      <c r="T16" s="118" t="str">
        <f>MID(入力シート!D5,3,1)</f>
        <v/>
      </c>
      <c r="U16" s="118" t="str">
        <f>MID(入力シート!D5,4,1)</f>
        <v/>
      </c>
      <c r="V16" s="118" t="str">
        <f>MID(入力シート!D5,5,1)</f>
        <v/>
      </c>
      <c r="W16" s="118" t="str">
        <f>MID(入力シート!D5,6,1)</f>
        <v/>
      </c>
      <c r="X16" s="118" t="str">
        <f>MID(入力シート!D5,7,1)</f>
        <v/>
      </c>
      <c r="Y16" s="118" t="str">
        <f>MID(入力シート!D5,8,1)</f>
        <v/>
      </c>
      <c r="Z16" s="118" t="str">
        <f>MID(入力シート!D5,9,1)</f>
        <v/>
      </c>
      <c r="AA16" s="118" t="str">
        <f>MID(入力シート!D5,10,1)</f>
        <v/>
      </c>
      <c r="AB16" s="118" t="str">
        <f>MID(入力シート!D5,11,1)</f>
        <v/>
      </c>
      <c r="AC16" s="118" t="str">
        <f>MID(入力シート!D5,12,1)</f>
        <v/>
      </c>
      <c r="AD16" s="118" t="str">
        <f>MID(入力シート!D5,13,1)</f>
        <v/>
      </c>
      <c r="AE16" s="118" t="str">
        <f>MID(入力シート!D5,14,1)</f>
        <v/>
      </c>
      <c r="AF16" s="118" t="str">
        <f>MID(入力シート!D5,15,1)</f>
        <v/>
      </c>
      <c r="AG16" s="118" t="str">
        <f>MID(入力シート!D5,16,1)</f>
        <v/>
      </c>
      <c r="AH16" s="119" t="str">
        <f>MID(入力シート!D5,17,1)</f>
        <v/>
      </c>
    </row>
    <row r="17" spans="1:34" x14ac:dyDescent="0.45">
      <c r="A17" s="591"/>
      <c r="B17" s="592"/>
      <c r="C17" s="593"/>
      <c r="D17" s="597"/>
      <c r="E17" s="597"/>
      <c r="F17" s="599"/>
      <c r="G17" s="600"/>
      <c r="H17" s="600"/>
      <c r="I17" s="600"/>
      <c r="J17" s="600"/>
      <c r="K17" s="600"/>
      <c r="L17" s="601"/>
      <c r="M17" s="120"/>
      <c r="N17" s="121"/>
      <c r="O17" s="122"/>
      <c r="P17" s="123"/>
      <c r="Q17" s="123"/>
      <c r="R17" s="124"/>
      <c r="S17" s="125"/>
      <c r="T17" s="125"/>
      <c r="U17" s="126"/>
      <c r="V17" s="126"/>
      <c r="W17" s="125"/>
      <c r="X17" s="125"/>
      <c r="Y17" s="125"/>
      <c r="Z17" s="125"/>
      <c r="AA17" s="125"/>
      <c r="AB17" s="125"/>
      <c r="AC17" s="125"/>
      <c r="AD17" s="125"/>
      <c r="AE17" s="125"/>
      <c r="AF17" s="125"/>
      <c r="AG17" s="125"/>
      <c r="AH17" s="127"/>
    </row>
    <row r="18" spans="1:34" x14ac:dyDescent="0.45">
      <c r="A18" s="591"/>
      <c r="B18" s="592"/>
      <c r="C18" s="593"/>
      <c r="D18" s="597"/>
      <c r="E18" s="597" t="s">
        <v>359</v>
      </c>
      <c r="F18" s="599"/>
      <c r="G18" s="600"/>
      <c r="H18" s="600"/>
      <c r="I18" s="600"/>
      <c r="J18" s="600"/>
      <c r="K18" s="600"/>
      <c r="L18" s="601"/>
      <c r="M18" s="559" t="str">
        <f>IF(入力シート!D4=0,"",入力シート!D4)</f>
        <v/>
      </c>
      <c r="N18" s="560"/>
      <c r="O18" s="560"/>
      <c r="P18" s="560"/>
      <c r="Q18" s="560"/>
      <c r="R18" s="560"/>
      <c r="S18" s="560"/>
      <c r="T18" s="560"/>
      <c r="U18" s="560"/>
      <c r="V18" s="560"/>
      <c r="W18" s="560"/>
      <c r="X18" s="560"/>
      <c r="Y18" s="560"/>
      <c r="Z18" s="560"/>
      <c r="AA18" s="560"/>
      <c r="AB18" s="560"/>
      <c r="AC18" s="560"/>
      <c r="AD18" s="560"/>
      <c r="AE18" s="560"/>
      <c r="AF18" s="560"/>
      <c r="AG18" s="560"/>
      <c r="AH18" s="561"/>
    </row>
    <row r="19" spans="1:34" x14ac:dyDescent="0.45">
      <c r="A19" s="594"/>
      <c r="B19" s="563"/>
      <c r="C19" s="595"/>
      <c r="D19" s="598"/>
      <c r="E19" s="598"/>
      <c r="F19" s="599"/>
      <c r="G19" s="600"/>
      <c r="H19" s="600"/>
      <c r="I19" s="600"/>
      <c r="J19" s="600"/>
      <c r="K19" s="600"/>
      <c r="L19" s="601"/>
      <c r="M19" s="562"/>
      <c r="N19" s="563"/>
      <c r="O19" s="563"/>
      <c r="P19" s="563"/>
      <c r="Q19" s="563"/>
      <c r="R19" s="563"/>
      <c r="S19" s="563"/>
      <c r="T19" s="563"/>
      <c r="U19" s="563"/>
      <c r="V19" s="563"/>
      <c r="W19" s="563"/>
      <c r="X19" s="563"/>
      <c r="Y19" s="563"/>
      <c r="Z19" s="563"/>
      <c r="AA19" s="563"/>
      <c r="AB19" s="563"/>
      <c r="AC19" s="563"/>
      <c r="AD19" s="563"/>
      <c r="AE19" s="563"/>
      <c r="AF19" s="563"/>
      <c r="AG19" s="563"/>
      <c r="AH19" s="564"/>
    </row>
    <row r="20" spans="1:34" ht="18.600000000000001" thickBot="1" x14ac:dyDescent="0.5">
      <c r="A20" s="128" t="s">
        <v>303</v>
      </c>
      <c r="B20" s="565"/>
      <c r="C20" s="566"/>
      <c r="D20" s="566"/>
      <c r="E20" s="566"/>
      <c r="F20" s="566"/>
      <c r="G20" s="566"/>
      <c r="H20" s="566"/>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67"/>
    </row>
    <row r="21" spans="1:34" ht="9" customHeight="1" x14ac:dyDescent="0.45">
      <c r="A21" s="568" t="s">
        <v>304</v>
      </c>
      <c r="B21" s="570" t="s">
        <v>305</v>
      </c>
      <c r="C21" s="571"/>
      <c r="D21" s="571"/>
      <c r="E21" s="571"/>
      <c r="F21" s="571"/>
      <c r="G21" s="571"/>
      <c r="H21" s="571"/>
      <c r="I21" s="571"/>
      <c r="J21" s="571"/>
      <c r="K21" s="571"/>
      <c r="L21" s="571"/>
      <c r="M21" s="572"/>
      <c r="N21" s="573" t="s">
        <v>304</v>
      </c>
      <c r="O21" s="574"/>
      <c r="P21" s="574"/>
      <c r="Q21" s="575"/>
      <c r="R21" s="570" t="s">
        <v>306</v>
      </c>
      <c r="S21" s="571"/>
      <c r="T21" s="571"/>
      <c r="U21" s="571"/>
      <c r="V21" s="571"/>
      <c r="W21" s="571"/>
      <c r="X21" s="571"/>
      <c r="Y21" s="571"/>
      <c r="Z21" s="571"/>
      <c r="AA21" s="571"/>
      <c r="AB21" s="571"/>
      <c r="AC21" s="571"/>
      <c r="AD21" s="571"/>
      <c r="AE21" s="571"/>
      <c r="AF21" s="571"/>
      <c r="AG21" s="571"/>
      <c r="AH21" s="572"/>
    </row>
    <row r="22" spans="1:34" ht="9" customHeight="1" x14ac:dyDescent="0.45">
      <c r="A22" s="569"/>
      <c r="B22" s="541"/>
      <c r="C22" s="542"/>
      <c r="D22" s="542"/>
      <c r="E22" s="542"/>
      <c r="F22" s="542"/>
      <c r="G22" s="542"/>
      <c r="H22" s="542"/>
      <c r="I22" s="542"/>
      <c r="J22" s="542"/>
      <c r="K22" s="542"/>
      <c r="L22" s="542"/>
      <c r="M22" s="543"/>
      <c r="N22" s="547"/>
      <c r="O22" s="548"/>
      <c r="P22" s="548"/>
      <c r="Q22" s="549"/>
      <c r="R22" s="541"/>
      <c r="S22" s="542"/>
      <c r="T22" s="542"/>
      <c r="U22" s="542"/>
      <c r="V22" s="542"/>
      <c r="W22" s="542"/>
      <c r="X22" s="542"/>
      <c r="Y22" s="542"/>
      <c r="Z22" s="542"/>
      <c r="AA22" s="542"/>
      <c r="AB22" s="542"/>
      <c r="AC22" s="542"/>
      <c r="AD22" s="542"/>
      <c r="AE22" s="542"/>
      <c r="AF22" s="542"/>
      <c r="AG22" s="542"/>
      <c r="AH22" s="543"/>
    </row>
    <row r="23" spans="1:34" ht="9" customHeight="1" x14ac:dyDescent="0.45">
      <c r="A23" s="569" t="s">
        <v>307</v>
      </c>
      <c r="B23" s="541" t="s">
        <v>308</v>
      </c>
      <c r="C23" s="542"/>
      <c r="D23" s="542"/>
      <c r="E23" s="542"/>
      <c r="F23" s="542"/>
      <c r="G23" s="542"/>
      <c r="H23" s="542"/>
      <c r="I23" s="542"/>
      <c r="J23" s="542"/>
      <c r="K23" s="542"/>
      <c r="L23" s="542"/>
      <c r="M23" s="543"/>
      <c r="N23" s="547" t="s">
        <v>309</v>
      </c>
      <c r="O23" s="548"/>
      <c r="P23" s="548"/>
      <c r="Q23" s="549"/>
      <c r="R23" s="541"/>
      <c r="S23" s="542"/>
      <c r="T23" s="542"/>
      <c r="U23" s="542"/>
      <c r="V23" s="542"/>
      <c r="W23" s="542"/>
      <c r="X23" s="542"/>
      <c r="Y23" s="542"/>
      <c r="Z23" s="542"/>
      <c r="AA23" s="542"/>
      <c r="AB23" s="542"/>
      <c r="AC23" s="542"/>
      <c r="AD23" s="542"/>
      <c r="AE23" s="542"/>
      <c r="AF23" s="542"/>
      <c r="AG23" s="542"/>
      <c r="AH23" s="543"/>
    </row>
    <row r="24" spans="1:34" ht="9" customHeight="1" x14ac:dyDescent="0.45">
      <c r="A24" s="569"/>
      <c r="B24" s="541"/>
      <c r="C24" s="542"/>
      <c r="D24" s="542"/>
      <c r="E24" s="542"/>
      <c r="F24" s="542"/>
      <c r="G24" s="542"/>
      <c r="H24" s="542"/>
      <c r="I24" s="542"/>
      <c r="J24" s="542"/>
      <c r="K24" s="542"/>
      <c r="L24" s="542"/>
      <c r="M24" s="543"/>
      <c r="N24" s="547"/>
      <c r="O24" s="548"/>
      <c r="P24" s="548"/>
      <c r="Q24" s="549"/>
      <c r="R24" s="576" t="s">
        <v>310</v>
      </c>
      <c r="S24" s="577"/>
      <c r="T24" s="577"/>
      <c r="U24" s="577"/>
      <c r="V24" s="577"/>
      <c r="W24" s="577"/>
      <c r="X24" s="577"/>
      <c r="Y24" s="577"/>
      <c r="Z24" s="577"/>
      <c r="AA24" s="577"/>
      <c r="AB24" s="577"/>
      <c r="AC24" s="577"/>
      <c r="AD24" s="577"/>
      <c r="AE24" s="577"/>
      <c r="AF24" s="577"/>
      <c r="AG24" s="577"/>
      <c r="AH24" s="578"/>
    </row>
    <row r="25" spans="1:34" ht="9" customHeight="1" x14ac:dyDescent="0.45">
      <c r="A25" s="569" t="s">
        <v>311</v>
      </c>
      <c r="B25" s="541" t="s">
        <v>312</v>
      </c>
      <c r="C25" s="542"/>
      <c r="D25" s="542"/>
      <c r="E25" s="542"/>
      <c r="F25" s="542"/>
      <c r="G25" s="542"/>
      <c r="H25" s="542"/>
      <c r="I25" s="542"/>
      <c r="J25" s="542"/>
      <c r="K25" s="542"/>
      <c r="L25" s="542"/>
      <c r="M25" s="543"/>
      <c r="N25" s="547" t="s">
        <v>311</v>
      </c>
      <c r="O25" s="548"/>
      <c r="P25" s="548"/>
      <c r="Q25" s="549"/>
      <c r="R25" s="576"/>
      <c r="S25" s="577"/>
      <c r="T25" s="577"/>
      <c r="U25" s="577"/>
      <c r="V25" s="577"/>
      <c r="W25" s="577"/>
      <c r="X25" s="577"/>
      <c r="Y25" s="577"/>
      <c r="Z25" s="577"/>
      <c r="AA25" s="577"/>
      <c r="AB25" s="577"/>
      <c r="AC25" s="577"/>
      <c r="AD25" s="577"/>
      <c r="AE25" s="577"/>
      <c r="AF25" s="577"/>
      <c r="AG25" s="577"/>
      <c r="AH25" s="578"/>
    </row>
    <row r="26" spans="1:34" ht="9" customHeight="1" x14ac:dyDescent="0.45">
      <c r="A26" s="582"/>
      <c r="B26" s="544"/>
      <c r="C26" s="545"/>
      <c r="D26" s="545"/>
      <c r="E26" s="545"/>
      <c r="F26" s="545"/>
      <c r="G26" s="545"/>
      <c r="H26" s="545"/>
      <c r="I26" s="545"/>
      <c r="J26" s="545"/>
      <c r="K26" s="545"/>
      <c r="L26" s="545"/>
      <c r="M26" s="546"/>
      <c r="N26" s="550"/>
      <c r="O26" s="551"/>
      <c r="P26" s="551"/>
      <c r="Q26" s="552"/>
      <c r="R26" s="579"/>
      <c r="S26" s="580"/>
      <c r="T26" s="580"/>
      <c r="U26" s="580"/>
      <c r="V26" s="580"/>
      <c r="W26" s="580"/>
      <c r="X26" s="580"/>
      <c r="Y26" s="580"/>
      <c r="Z26" s="580"/>
      <c r="AA26" s="580"/>
      <c r="AB26" s="580"/>
      <c r="AC26" s="580"/>
      <c r="AD26" s="580"/>
      <c r="AE26" s="580"/>
      <c r="AF26" s="580"/>
      <c r="AG26" s="580"/>
      <c r="AH26" s="581"/>
    </row>
    <row r="27" spans="1:34" x14ac:dyDescent="0.45">
      <c r="A27" s="129"/>
    </row>
    <row r="28" spans="1:34" x14ac:dyDescent="0.45">
      <c r="A28" s="213" t="s">
        <v>313</v>
      </c>
    </row>
    <row r="29" spans="1:34" ht="18.600000000000001" thickBot="1" x14ac:dyDescent="0.5">
      <c r="A29" s="213" t="s">
        <v>314</v>
      </c>
    </row>
    <row r="30" spans="1:34" x14ac:dyDescent="0.45">
      <c r="A30" s="131"/>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3"/>
    </row>
    <row r="31" spans="1:34" x14ac:dyDescent="0.45">
      <c r="A31" s="553" t="s">
        <v>315</v>
      </c>
      <c r="B31" s="554"/>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c r="AG31" s="554"/>
      <c r="AH31" s="555"/>
    </row>
    <row r="32" spans="1:34" x14ac:dyDescent="0.45">
      <c r="A32" s="553"/>
      <c r="B32" s="554"/>
      <c r="C32" s="554"/>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5"/>
    </row>
    <row r="33" spans="1:34" x14ac:dyDescent="0.45">
      <c r="A33" s="134"/>
      <c r="B33" s="100"/>
      <c r="C33" s="100"/>
      <c r="D33" s="100"/>
      <c r="E33" s="100"/>
      <c r="F33" s="100"/>
      <c r="G33" s="100"/>
      <c r="H33" s="100"/>
      <c r="I33" s="100"/>
      <c r="J33" s="556" t="s">
        <v>316</v>
      </c>
      <c r="K33" s="556"/>
      <c r="L33" s="556"/>
      <c r="M33" s="556"/>
      <c r="N33" s="556"/>
      <c r="O33" s="556"/>
      <c r="P33" s="556"/>
      <c r="Q33" s="556"/>
      <c r="R33" s="556"/>
      <c r="S33" s="556"/>
      <c r="T33" s="556"/>
      <c r="U33" s="556"/>
      <c r="V33" s="556"/>
      <c r="W33" s="556"/>
      <c r="X33" s="556"/>
      <c r="Y33" s="556"/>
      <c r="Z33" s="556"/>
      <c r="AA33" s="556"/>
      <c r="AB33" s="556"/>
      <c r="AC33" s="556"/>
      <c r="AD33" s="100" t="s">
        <v>108</v>
      </c>
      <c r="AE33" s="100"/>
      <c r="AF33" s="100"/>
      <c r="AG33" s="100"/>
      <c r="AH33" s="135"/>
    </row>
    <row r="34" spans="1:34" ht="18.600000000000001" thickBot="1" x14ac:dyDescent="0.5">
      <c r="A34" s="136"/>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8"/>
    </row>
    <row r="35" spans="1:34" x14ac:dyDescent="0.45">
      <c r="A35" s="100"/>
    </row>
    <row r="36" spans="1:34" x14ac:dyDescent="0.45">
      <c r="A36" s="110" t="s">
        <v>317</v>
      </c>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row>
    <row r="37" spans="1:34" x14ac:dyDescent="0.45">
      <c r="A37" s="110"/>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row>
    <row r="38" spans="1:34" x14ac:dyDescent="0.45">
      <c r="A38" s="557" t="s">
        <v>318</v>
      </c>
      <c r="B38" s="558"/>
      <c r="C38" s="558"/>
      <c r="D38" s="558"/>
      <c r="E38" s="558"/>
      <c r="F38" s="558"/>
      <c r="G38" s="558"/>
      <c r="H38" s="558"/>
      <c r="I38" s="558"/>
      <c r="J38" s="558"/>
      <c r="K38" s="558"/>
      <c r="L38" s="558"/>
      <c r="M38" s="558"/>
      <c r="N38" s="558"/>
      <c r="O38" s="558"/>
      <c r="P38" s="558"/>
      <c r="Q38" s="558"/>
      <c r="R38" s="558"/>
      <c r="S38" s="558"/>
      <c r="T38" s="558"/>
      <c r="U38" s="558"/>
      <c r="V38" s="558"/>
      <c r="W38" s="558"/>
      <c r="X38" s="558"/>
      <c r="Y38" s="558"/>
      <c r="Z38" s="558"/>
      <c r="AA38" s="558"/>
      <c r="AB38" s="558"/>
      <c r="AC38" s="558"/>
      <c r="AD38" s="558"/>
      <c r="AE38" s="558"/>
      <c r="AF38" s="558"/>
      <c r="AG38" s="558"/>
      <c r="AH38" s="558"/>
    </row>
    <row r="39" spans="1:34" x14ac:dyDescent="0.45">
      <c r="A39" s="558"/>
      <c r="B39" s="558"/>
      <c r="C39" s="558"/>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row>
    <row r="40" spans="1:34" x14ac:dyDescent="0.45">
      <c r="A40" s="110"/>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row>
    <row r="41" spans="1:34" x14ac:dyDescent="0.45">
      <c r="A41" s="539" t="s">
        <v>319</v>
      </c>
      <c r="B41" s="540"/>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row>
    <row r="42" spans="1:34" x14ac:dyDescent="0.45">
      <c r="A42" s="540"/>
      <c r="B42" s="540"/>
      <c r="C42" s="540"/>
      <c r="D42" s="540"/>
      <c r="E42" s="540"/>
      <c r="F42" s="540"/>
      <c r="G42" s="540"/>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row>
    <row r="43" spans="1:34" x14ac:dyDescent="0.45">
      <c r="A43" s="110"/>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row>
    <row r="44" spans="1:34" x14ac:dyDescent="0.45">
      <c r="A44" s="110" t="s">
        <v>320</v>
      </c>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row>
    <row r="45" spans="1:34" x14ac:dyDescent="0.45">
      <c r="A45" s="110"/>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row>
    <row r="46" spans="1:34" x14ac:dyDescent="0.45">
      <c r="A46" s="110" t="s">
        <v>321</v>
      </c>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row>
    <row r="47" spans="1:34" x14ac:dyDescent="0.45">
      <c r="A47" s="110"/>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row>
    <row r="48" spans="1:34" x14ac:dyDescent="0.45">
      <c r="A48" s="110" t="s">
        <v>322</v>
      </c>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row>
    <row r="49" spans="1:34" x14ac:dyDescent="0.45">
      <c r="A49" s="110"/>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row>
    <row r="50" spans="1:34" x14ac:dyDescent="0.45">
      <c r="A50" s="539" t="s">
        <v>323</v>
      </c>
      <c r="B50" s="540"/>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row>
    <row r="51" spans="1:34" x14ac:dyDescent="0.45">
      <c r="A51" s="540"/>
      <c r="B51" s="540"/>
      <c r="C51" s="540"/>
      <c r="D51" s="540"/>
      <c r="E51" s="540"/>
      <c r="F51" s="540"/>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row>
    <row r="52" spans="1:34" x14ac:dyDescent="0.45">
      <c r="A52" s="110"/>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row>
    <row r="53" spans="1:34" x14ac:dyDescent="0.45">
      <c r="A53" s="110"/>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row>
    <row r="54" spans="1:34" x14ac:dyDescent="0.45">
      <c r="A54" s="110"/>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row>
    <row r="55" spans="1:34" x14ac:dyDescent="0.45">
      <c r="A55" s="110"/>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row>
    <row r="56" spans="1:34" x14ac:dyDescent="0.45">
      <c r="A56" s="110"/>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row>
    <row r="57" spans="1:34" x14ac:dyDescent="0.45">
      <c r="A57" s="110"/>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row>
    <row r="58" spans="1:34" x14ac:dyDescent="0.45">
      <c r="A58" s="110"/>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row>
    <row r="59" spans="1:34" x14ac:dyDescent="0.45">
      <c r="A59" s="110"/>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row>
    <row r="60" spans="1:34" x14ac:dyDescent="0.45">
      <c r="A60" s="110"/>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row>
    <row r="61" spans="1:34" x14ac:dyDescent="0.45">
      <c r="A61" s="110"/>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row>
  </sheetData>
  <mergeCells count="49">
    <mergeCell ref="B20:AH20"/>
    <mergeCell ref="A21:A22"/>
    <mergeCell ref="B21:M22"/>
    <mergeCell ref="N21:Q22"/>
    <mergeCell ref="R21:AH23"/>
    <mergeCell ref="A23:A24"/>
    <mergeCell ref="B23:M24"/>
    <mergeCell ref="N23:Q24"/>
    <mergeCell ref="A50:AH51"/>
    <mergeCell ref="B25:M26"/>
    <mergeCell ref="N25:Q26"/>
    <mergeCell ref="A31:AH32"/>
    <mergeCell ref="J33:AC33"/>
    <mergeCell ref="A38:AH39"/>
    <mergeCell ref="A41:AH42"/>
    <mergeCell ref="R24:AH26"/>
    <mergeCell ref="A25:A26"/>
    <mergeCell ref="G13:V13"/>
    <mergeCell ref="A15:C15"/>
    <mergeCell ref="F15:L15"/>
    <mergeCell ref="M15:AH15"/>
    <mergeCell ref="A16:C19"/>
    <mergeCell ref="D16:D19"/>
    <mergeCell ref="E16:E17"/>
    <mergeCell ref="F16:F19"/>
    <mergeCell ref="G16:G19"/>
    <mergeCell ref="H16:H19"/>
    <mergeCell ref="I16:I19"/>
    <mergeCell ref="J16:J19"/>
    <mergeCell ref="K16:K19"/>
    <mergeCell ref="L16:L19"/>
    <mergeCell ref="M16:Q16"/>
    <mergeCell ref="E18:E19"/>
    <mergeCell ref="M18:AH19"/>
    <mergeCell ref="A1:AH1"/>
    <mergeCell ref="A2:AH2"/>
    <mergeCell ref="A3:AH3"/>
    <mergeCell ref="A4:AH4"/>
    <mergeCell ref="G5:V5"/>
    <mergeCell ref="Y5:Z8"/>
    <mergeCell ref="AA5:AG8"/>
    <mergeCell ref="I6:V7"/>
    <mergeCell ref="E8:V8"/>
    <mergeCell ref="E9:V9"/>
    <mergeCell ref="Y9:Z12"/>
    <mergeCell ref="AA9:AG12"/>
    <mergeCell ref="I10:V10"/>
    <mergeCell ref="I11:V11"/>
    <mergeCell ref="M12:V12"/>
  </mergeCells>
  <phoneticPr fontId="3"/>
  <pageMargins left="0.7" right="0.7" top="0.75" bottom="0.75" header="0.3" footer="0.3"/>
  <pageSetup paperSize="9" scale="8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64"/>
  <sheetViews>
    <sheetView view="pageBreakPreview" topLeftCell="A46" zoomScaleNormal="100" zoomScaleSheetLayoutView="100" workbookViewId="0">
      <selection activeCell="E51" sqref="E51:J51"/>
    </sheetView>
  </sheetViews>
  <sheetFormatPr defaultRowHeight="18" x14ac:dyDescent="0.45"/>
  <cols>
    <col min="1" max="1" width="2.796875" style="279" customWidth="1"/>
    <col min="2" max="2" width="6.09765625" style="279" customWidth="1"/>
    <col min="3" max="9" width="8.09765625" style="279"/>
    <col min="10" max="10" width="16.69921875" style="279" customWidth="1"/>
    <col min="11" max="12" width="8.09765625" style="279"/>
  </cols>
  <sheetData>
    <row r="1" spans="1:12" x14ac:dyDescent="0.45">
      <c r="A1" s="215"/>
      <c r="B1" s="215"/>
      <c r="C1" s="215"/>
      <c r="D1" s="215"/>
      <c r="E1" s="215"/>
      <c r="F1" s="215"/>
      <c r="G1" s="215"/>
      <c r="H1" s="215"/>
      <c r="I1" s="215"/>
      <c r="J1" s="215"/>
      <c r="K1" s="215"/>
      <c r="L1" s="215"/>
    </row>
    <row r="2" spans="1:12" ht="21.6" thickBot="1" x14ac:dyDescent="0.5">
      <c r="A2" s="215"/>
      <c r="B2" s="215"/>
      <c r="C2" s="216" t="s">
        <v>495</v>
      </c>
      <c r="D2" s="215"/>
      <c r="E2" s="215"/>
      <c r="F2" s="215"/>
      <c r="G2" s="215"/>
      <c r="H2" s="215"/>
      <c r="I2" s="215"/>
      <c r="J2" s="215"/>
      <c r="K2" s="215"/>
      <c r="L2" s="215"/>
    </row>
    <row r="3" spans="1:12" x14ac:dyDescent="0.45">
      <c r="A3" s="389" t="s">
        <v>496</v>
      </c>
      <c r="B3" s="390"/>
      <c r="C3" s="390"/>
      <c r="D3" s="390"/>
      <c r="E3" s="390"/>
      <c r="F3" s="390"/>
      <c r="G3" s="390"/>
      <c r="H3" s="390"/>
      <c r="I3" s="390"/>
      <c r="J3" s="391"/>
      <c r="K3" s="387" t="s">
        <v>497</v>
      </c>
      <c r="L3" s="388"/>
    </row>
    <row r="4" spans="1:12" x14ac:dyDescent="0.45">
      <c r="A4" s="392"/>
      <c r="B4" s="393"/>
      <c r="C4" s="393"/>
      <c r="D4" s="393"/>
      <c r="E4" s="393"/>
      <c r="F4" s="393"/>
      <c r="G4" s="393"/>
      <c r="H4" s="393"/>
      <c r="I4" s="393"/>
      <c r="J4" s="394"/>
      <c r="K4" s="217" t="s">
        <v>498</v>
      </c>
      <c r="L4" s="218" t="s">
        <v>499</v>
      </c>
    </row>
    <row r="5" spans="1:12" x14ac:dyDescent="0.45">
      <c r="A5" s="219">
        <v>1</v>
      </c>
      <c r="B5" s="395" t="s">
        <v>500</v>
      </c>
      <c r="C5" s="408" t="s">
        <v>501</v>
      </c>
      <c r="D5" s="408"/>
      <c r="E5" s="408"/>
      <c r="F5" s="408"/>
      <c r="G5" s="408"/>
      <c r="H5" s="408"/>
      <c r="I5" s="408"/>
      <c r="J5" s="408"/>
      <c r="K5" s="220" t="s">
        <v>502</v>
      </c>
      <c r="L5" s="221" t="s">
        <v>502</v>
      </c>
    </row>
    <row r="6" spans="1:12" x14ac:dyDescent="0.45">
      <c r="A6" s="219">
        <v>2</v>
      </c>
      <c r="B6" s="396"/>
      <c r="C6" s="372" t="s">
        <v>584</v>
      </c>
      <c r="D6" s="373"/>
      <c r="E6" s="373"/>
      <c r="F6" s="373"/>
      <c r="G6" s="373"/>
      <c r="H6" s="373"/>
      <c r="I6" s="373"/>
      <c r="J6" s="374"/>
      <c r="K6" s="220" t="s">
        <v>502</v>
      </c>
      <c r="L6" s="221" t="s">
        <v>502</v>
      </c>
    </row>
    <row r="7" spans="1:12" x14ac:dyDescent="0.45">
      <c r="A7" s="219">
        <v>3</v>
      </c>
      <c r="B7" s="396"/>
      <c r="C7" s="409" t="s">
        <v>503</v>
      </c>
      <c r="D7" s="409"/>
      <c r="E7" s="409"/>
      <c r="F7" s="409"/>
      <c r="G7" s="409"/>
      <c r="H7" s="409"/>
      <c r="I7" s="409"/>
      <c r="J7" s="409"/>
      <c r="K7" s="220" t="s">
        <v>502</v>
      </c>
      <c r="L7" s="221" t="s">
        <v>502</v>
      </c>
    </row>
    <row r="8" spans="1:12" x14ac:dyDescent="0.45">
      <c r="A8" s="219">
        <v>4</v>
      </c>
      <c r="B8" s="396"/>
      <c r="C8" s="408" t="s">
        <v>631</v>
      </c>
      <c r="D8" s="408"/>
      <c r="E8" s="408"/>
      <c r="F8" s="408"/>
      <c r="G8" s="408"/>
      <c r="H8" s="408"/>
      <c r="I8" s="408"/>
      <c r="J8" s="408"/>
      <c r="K8" s="220" t="s">
        <v>502</v>
      </c>
      <c r="L8" s="221" t="s">
        <v>502</v>
      </c>
    </row>
    <row r="9" spans="1:12" x14ac:dyDescent="0.45">
      <c r="A9" s="398">
        <v>5</v>
      </c>
      <c r="B9" s="396"/>
      <c r="C9" s="408" t="s">
        <v>504</v>
      </c>
      <c r="D9" s="408"/>
      <c r="E9" s="408"/>
      <c r="F9" s="408"/>
      <c r="G9" s="408"/>
      <c r="H9" s="408"/>
      <c r="I9" s="408"/>
      <c r="J9" s="408"/>
      <c r="K9" s="375" t="s">
        <v>502</v>
      </c>
      <c r="L9" s="378" t="s">
        <v>502</v>
      </c>
    </row>
    <row r="10" spans="1:12" x14ac:dyDescent="0.45">
      <c r="A10" s="400"/>
      <c r="B10" s="396"/>
      <c r="C10" s="410" t="s">
        <v>505</v>
      </c>
      <c r="D10" s="411"/>
      <c r="E10" s="411"/>
      <c r="F10" s="411"/>
      <c r="G10" s="411"/>
      <c r="H10" s="411"/>
      <c r="I10" s="411"/>
      <c r="J10" s="412"/>
      <c r="K10" s="377"/>
      <c r="L10" s="380"/>
    </row>
    <row r="11" spans="1:12" x14ac:dyDescent="0.45">
      <c r="A11" s="219">
        <v>6</v>
      </c>
      <c r="B11" s="396"/>
      <c r="C11" s="401" t="s">
        <v>506</v>
      </c>
      <c r="D11" s="401"/>
      <c r="E11" s="401"/>
      <c r="F11" s="401"/>
      <c r="G11" s="401"/>
      <c r="H11" s="401"/>
      <c r="I11" s="401"/>
      <c r="J11" s="401"/>
      <c r="K11" s="220" t="s">
        <v>502</v>
      </c>
      <c r="L11" s="221" t="s">
        <v>502</v>
      </c>
    </row>
    <row r="12" spans="1:12" x14ac:dyDescent="0.45">
      <c r="A12" s="219">
        <v>7</v>
      </c>
      <c r="B12" s="396"/>
      <c r="C12" s="408" t="s">
        <v>507</v>
      </c>
      <c r="D12" s="408"/>
      <c r="E12" s="408"/>
      <c r="F12" s="408"/>
      <c r="G12" s="408"/>
      <c r="H12" s="408"/>
      <c r="I12" s="408"/>
      <c r="J12" s="408"/>
      <c r="K12" s="220" t="s">
        <v>502</v>
      </c>
      <c r="L12" s="221" t="s">
        <v>502</v>
      </c>
    </row>
    <row r="13" spans="1:12" x14ac:dyDescent="0.45">
      <c r="A13" s="219">
        <v>8</v>
      </c>
      <c r="B13" s="396"/>
      <c r="C13" s="401" t="s">
        <v>508</v>
      </c>
      <c r="D13" s="401"/>
      <c r="E13" s="401"/>
      <c r="F13" s="401"/>
      <c r="G13" s="401"/>
      <c r="H13" s="401"/>
      <c r="I13" s="401"/>
      <c r="J13" s="401"/>
      <c r="K13" s="220" t="s">
        <v>502</v>
      </c>
      <c r="L13" s="221" t="s">
        <v>502</v>
      </c>
    </row>
    <row r="14" spans="1:12" x14ac:dyDescent="0.45">
      <c r="A14" s="219">
        <v>9</v>
      </c>
      <c r="B14" s="396"/>
      <c r="C14" s="401" t="s">
        <v>509</v>
      </c>
      <c r="D14" s="401"/>
      <c r="E14" s="401"/>
      <c r="F14" s="401"/>
      <c r="G14" s="401"/>
      <c r="H14" s="401"/>
      <c r="I14" s="401"/>
      <c r="J14" s="401"/>
      <c r="K14" s="220" t="s">
        <v>502</v>
      </c>
      <c r="L14" s="221" t="s">
        <v>502</v>
      </c>
    </row>
    <row r="15" spans="1:12" x14ac:dyDescent="0.45">
      <c r="A15" s="219">
        <v>10</v>
      </c>
      <c r="B15" s="396"/>
      <c r="C15" s="401" t="s">
        <v>510</v>
      </c>
      <c r="D15" s="401"/>
      <c r="E15" s="401"/>
      <c r="F15" s="401"/>
      <c r="G15" s="401"/>
      <c r="H15" s="401"/>
      <c r="I15" s="401"/>
      <c r="J15" s="401"/>
      <c r="K15" s="220" t="s">
        <v>502</v>
      </c>
      <c r="L15" s="221" t="s">
        <v>502</v>
      </c>
    </row>
    <row r="16" spans="1:12" x14ac:dyDescent="0.45">
      <c r="A16" s="219">
        <v>11</v>
      </c>
      <c r="B16" s="396"/>
      <c r="C16" s="401" t="s">
        <v>511</v>
      </c>
      <c r="D16" s="401"/>
      <c r="E16" s="401"/>
      <c r="F16" s="401"/>
      <c r="G16" s="401"/>
      <c r="H16" s="401"/>
      <c r="I16" s="401"/>
      <c r="J16" s="401"/>
      <c r="K16" s="220" t="s">
        <v>502</v>
      </c>
      <c r="L16" s="221" t="s">
        <v>502</v>
      </c>
    </row>
    <row r="17" spans="1:12" x14ac:dyDescent="0.45">
      <c r="A17" s="219">
        <v>12</v>
      </c>
      <c r="B17" s="396"/>
      <c r="C17" s="408" t="s">
        <v>512</v>
      </c>
      <c r="D17" s="408"/>
      <c r="E17" s="408"/>
      <c r="F17" s="408"/>
      <c r="G17" s="408"/>
      <c r="H17" s="408"/>
      <c r="I17" s="408"/>
      <c r="J17" s="408"/>
      <c r="K17" s="220" t="s">
        <v>502</v>
      </c>
      <c r="L17" s="221" t="s">
        <v>502</v>
      </c>
    </row>
    <row r="18" spans="1:12" x14ac:dyDescent="0.45">
      <c r="A18" s="219">
        <v>13</v>
      </c>
      <c r="B18" s="397"/>
      <c r="C18" s="401" t="s">
        <v>513</v>
      </c>
      <c r="D18" s="401"/>
      <c r="E18" s="401"/>
      <c r="F18" s="401"/>
      <c r="G18" s="401"/>
      <c r="H18" s="401"/>
      <c r="I18" s="401"/>
      <c r="J18" s="401"/>
      <c r="K18" s="220" t="s">
        <v>502</v>
      </c>
      <c r="L18" s="221" t="s">
        <v>502</v>
      </c>
    </row>
    <row r="19" spans="1:12" x14ac:dyDescent="0.45">
      <c r="A19" s="302">
        <v>14</v>
      </c>
      <c r="B19" s="402" t="s">
        <v>514</v>
      </c>
      <c r="C19" s="405" t="s">
        <v>515</v>
      </c>
      <c r="D19" s="406"/>
      <c r="E19" s="406"/>
      <c r="F19" s="406"/>
      <c r="G19" s="406"/>
      <c r="H19" s="406"/>
      <c r="I19" s="406"/>
      <c r="J19" s="407"/>
      <c r="K19" s="223" t="s">
        <v>502</v>
      </c>
      <c r="L19" s="224" t="s">
        <v>502</v>
      </c>
    </row>
    <row r="20" spans="1:12" x14ac:dyDescent="0.45">
      <c r="A20" s="302">
        <v>15</v>
      </c>
      <c r="B20" s="403"/>
      <c r="C20" s="405" t="s">
        <v>516</v>
      </c>
      <c r="D20" s="406"/>
      <c r="E20" s="406"/>
      <c r="F20" s="406"/>
      <c r="G20" s="406"/>
      <c r="H20" s="406"/>
      <c r="I20" s="406"/>
      <c r="J20" s="407"/>
      <c r="K20" s="225" t="s">
        <v>502</v>
      </c>
      <c r="L20" s="226" t="s">
        <v>502</v>
      </c>
    </row>
    <row r="21" spans="1:12" x14ac:dyDescent="0.45">
      <c r="A21" s="302">
        <v>16</v>
      </c>
      <c r="B21" s="403"/>
      <c r="C21" s="405" t="s">
        <v>517</v>
      </c>
      <c r="D21" s="406"/>
      <c r="E21" s="406"/>
      <c r="F21" s="406"/>
      <c r="G21" s="406"/>
      <c r="H21" s="406"/>
      <c r="I21" s="406"/>
      <c r="J21" s="407"/>
      <c r="K21" s="225" t="s">
        <v>502</v>
      </c>
      <c r="L21" s="226" t="s">
        <v>502</v>
      </c>
    </row>
    <row r="22" spans="1:12" x14ac:dyDescent="0.45">
      <c r="A22" s="302">
        <v>17</v>
      </c>
      <c r="B22" s="404"/>
      <c r="C22" s="405" t="s">
        <v>518</v>
      </c>
      <c r="D22" s="406"/>
      <c r="E22" s="406"/>
      <c r="F22" s="406"/>
      <c r="G22" s="406"/>
      <c r="H22" s="406"/>
      <c r="I22" s="406"/>
      <c r="J22" s="407"/>
      <c r="K22" s="225" t="s">
        <v>502</v>
      </c>
      <c r="L22" s="226" t="s">
        <v>502</v>
      </c>
    </row>
    <row r="23" spans="1:12" x14ac:dyDescent="0.45">
      <c r="A23" s="303">
        <v>18</v>
      </c>
      <c r="B23" s="419" t="s">
        <v>519</v>
      </c>
      <c r="C23" s="420" t="s">
        <v>520</v>
      </c>
      <c r="D23" s="421"/>
      <c r="E23" s="421"/>
      <c r="F23" s="421"/>
      <c r="G23" s="421"/>
      <c r="H23" s="421"/>
      <c r="I23" s="421"/>
      <c r="J23" s="422"/>
      <c r="K23" s="228" t="s">
        <v>502</v>
      </c>
      <c r="L23" s="229" t="s">
        <v>502</v>
      </c>
    </row>
    <row r="24" spans="1:12" ht="18.600000000000001" thickBot="1" x14ac:dyDescent="0.5">
      <c r="A24" s="303">
        <v>19</v>
      </c>
      <c r="B24" s="417"/>
      <c r="C24" s="423" t="s">
        <v>521</v>
      </c>
      <c r="D24" s="424"/>
      <c r="E24" s="424"/>
      <c r="F24" s="424"/>
      <c r="G24" s="424"/>
      <c r="H24" s="424"/>
      <c r="I24" s="424"/>
      <c r="J24" s="425"/>
      <c r="K24" s="230" t="s">
        <v>502</v>
      </c>
      <c r="L24" s="231" t="s">
        <v>502</v>
      </c>
    </row>
    <row r="25" spans="1:12" x14ac:dyDescent="0.45">
      <c r="A25" s="389" t="s">
        <v>522</v>
      </c>
      <c r="B25" s="390"/>
      <c r="C25" s="390"/>
      <c r="D25" s="390"/>
      <c r="E25" s="390"/>
      <c r="F25" s="390"/>
      <c r="G25" s="390"/>
      <c r="H25" s="390"/>
      <c r="I25" s="390"/>
      <c r="J25" s="391"/>
      <c r="K25" s="387" t="s">
        <v>497</v>
      </c>
      <c r="L25" s="388"/>
    </row>
    <row r="26" spans="1:12" x14ac:dyDescent="0.45">
      <c r="A26" s="392"/>
      <c r="B26" s="393"/>
      <c r="C26" s="393"/>
      <c r="D26" s="393"/>
      <c r="E26" s="393"/>
      <c r="F26" s="393"/>
      <c r="G26" s="393"/>
      <c r="H26" s="393"/>
      <c r="I26" s="393"/>
      <c r="J26" s="394"/>
      <c r="K26" s="217" t="s">
        <v>498</v>
      </c>
      <c r="L26" s="218" t="s">
        <v>499</v>
      </c>
    </row>
    <row r="27" spans="1:12" x14ac:dyDescent="0.45">
      <c r="A27" s="219">
        <v>1</v>
      </c>
      <c r="B27" s="232"/>
      <c r="C27" s="233" t="s">
        <v>523</v>
      </c>
      <c r="D27" s="233"/>
      <c r="E27" s="233"/>
      <c r="F27" s="233"/>
      <c r="G27" s="233"/>
      <c r="H27" s="233"/>
      <c r="I27" s="233"/>
      <c r="J27" s="234"/>
      <c r="K27" s="220" t="s">
        <v>502</v>
      </c>
      <c r="L27" s="221" t="s">
        <v>502</v>
      </c>
    </row>
    <row r="28" spans="1:12" ht="18.600000000000001" thickBot="1" x14ac:dyDescent="0.5">
      <c r="A28" s="235">
        <v>2</v>
      </c>
      <c r="B28" s="236"/>
      <c r="C28" s="237" t="s">
        <v>524</v>
      </c>
      <c r="D28" s="237"/>
      <c r="E28" s="237"/>
      <c r="F28" s="237"/>
      <c r="G28" s="237"/>
      <c r="H28" s="237"/>
      <c r="I28" s="237"/>
      <c r="J28" s="238"/>
      <c r="K28" s="239" t="s">
        <v>502</v>
      </c>
      <c r="L28" s="240" t="s">
        <v>502</v>
      </c>
    </row>
    <row r="29" spans="1:12" x14ac:dyDescent="0.45">
      <c r="A29" s="389" t="s">
        <v>525</v>
      </c>
      <c r="B29" s="390"/>
      <c r="C29" s="390"/>
      <c r="D29" s="390"/>
      <c r="E29" s="390"/>
      <c r="F29" s="390"/>
      <c r="G29" s="390"/>
      <c r="H29" s="390"/>
      <c r="I29" s="390"/>
      <c r="J29" s="391"/>
      <c r="K29" s="387" t="s">
        <v>497</v>
      </c>
      <c r="L29" s="388"/>
    </row>
    <row r="30" spans="1:12" x14ac:dyDescent="0.45">
      <c r="A30" s="392"/>
      <c r="B30" s="393"/>
      <c r="C30" s="393"/>
      <c r="D30" s="393"/>
      <c r="E30" s="393"/>
      <c r="F30" s="393"/>
      <c r="G30" s="393"/>
      <c r="H30" s="393"/>
      <c r="I30" s="393"/>
      <c r="J30" s="394"/>
      <c r="K30" s="217" t="s">
        <v>498</v>
      </c>
      <c r="L30" s="218" t="s">
        <v>499</v>
      </c>
    </row>
    <row r="31" spans="1:12" x14ac:dyDescent="0.45">
      <c r="A31" s="241">
        <v>1</v>
      </c>
      <c r="B31" s="395" t="s">
        <v>500</v>
      </c>
      <c r="C31" s="233" t="s">
        <v>526</v>
      </c>
      <c r="D31" s="233"/>
      <c r="E31" s="233"/>
      <c r="F31" s="233"/>
      <c r="G31" s="233"/>
      <c r="H31" s="233"/>
      <c r="I31" s="233"/>
      <c r="J31" s="242"/>
      <c r="K31" s="220" t="s">
        <v>502</v>
      </c>
      <c r="L31" s="221" t="s">
        <v>502</v>
      </c>
    </row>
    <row r="32" spans="1:12" x14ac:dyDescent="0.45">
      <c r="A32" s="241">
        <v>2</v>
      </c>
      <c r="B32" s="396"/>
      <c r="C32" s="233" t="s">
        <v>527</v>
      </c>
      <c r="D32" s="233"/>
      <c r="E32" s="233"/>
      <c r="F32" s="233"/>
      <c r="G32" s="233"/>
      <c r="H32" s="233"/>
      <c r="I32" s="233"/>
      <c r="J32" s="242"/>
      <c r="K32" s="220" t="s">
        <v>502</v>
      </c>
      <c r="L32" s="221" t="s">
        <v>502</v>
      </c>
    </row>
    <row r="33" spans="1:12" x14ac:dyDescent="0.45">
      <c r="A33" s="241">
        <v>3</v>
      </c>
      <c r="B33" s="396"/>
      <c r="C33" s="233" t="s">
        <v>528</v>
      </c>
      <c r="D33" s="233"/>
      <c r="E33" s="233"/>
      <c r="F33" s="233"/>
      <c r="G33" s="233"/>
      <c r="H33" s="233"/>
      <c r="I33" s="233"/>
      <c r="J33" s="242"/>
      <c r="K33" s="220" t="s">
        <v>502</v>
      </c>
      <c r="L33" s="221" t="s">
        <v>502</v>
      </c>
    </row>
    <row r="34" spans="1:12" x14ac:dyDescent="0.45">
      <c r="A34" s="241">
        <v>4</v>
      </c>
      <c r="B34" s="396"/>
      <c r="C34" s="243" t="s">
        <v>529</v>
      </c>
      <c r="D34" s="243"/>
      <c r="E34" s="243"/>
      <c r="F34" s="233"/>
      <c r="G34" s="233"/>
      <c r="H34" s="233"/>
      <c r="I34" s="233"/>
      <c r="J34" s="242"/>
      <c r="K34" s="220" t="s">
        <v>502</v>
      </c>
      <c r="L34" s="221" t="s">
        <v>502</v>
      </c>
    </row>
    <row r="35" spans="1:12" x14ac:dyDescent="0.45">
      <c r="A35" s="241">
        <v>5</v>
      </c>
      <c r="B35" s="396"/>
      <c r="C35" s="233" t="s">
        <v>530</v>
      </c>
      <c r="D35" s="233"/>
      <c r="E35" s="233"/>
      <c r="F35" s="233"/>
      <c r="G35" s="233"/>
      <c r="H35" s="233"/>
      <c r="I35" s="233"/>
      <c r="J35" s="242"/>
      <c r="K35" s="220" t="s">
        <v>502</v>
      </c>
      <c r="L35" s="221" t="s">
        <v>502</v>
      </c>
    </row>
    <row r="36" spans="1:12" x14ac:dyDescent="0.45">
      <c r="A36" s="241">
        <v>6</v>
      </c>
      <c r="B36" s="396"/>
      <c r="C36" s="233" t="s">
        <v>531</v>
      </c>
      <c r="D36" s="233"/>
      <c r="E36" s="233"/>
      <c r="F36" s="233"/>
      <c r="G36" s="233"/>
      <c r="H36" s="233"/>
      <c r="I36" s="233"/>
      <c r="J36" s="242"/>
      <c r="K36" s="220" t="s">
        <v>502</v>
      </c>
      <c r="L36" s="221" t="s">
        <v>502</v>
      </c>
    </row>
    <row r="37" spans="1:12" x14ac:dyDescent="0.45">
      <c r="A37" s="241">
        <v>7</v>
      </c>
      <c r="B37" s="396"/>
      <c r="C37" s="233" t="s">
        <v>532</v>
      </c>
      <c r="D37" s="233"/>
      <c r="E37" s="233"/>
      <c r="F37" s="233"/>
      <c r="G37" s="233"/>
      <c r="H37" s="233"/>
      <c r="I37" s="233"/>
      <c r="J37" s="242"/>
      <c r="K37" s="220" t="s">
        <v>502</v>
      </c>
      <c r="L37" s="221" t="s">
        <v>502</v>
      </c>
    </row>
    <row r="38" spans="1:12" x14ac:dyDescent="0.45">
      <c r="A38" s="241">
        <v>8</v>
      </c>
      <c r="B38" s="396"/>
      <c r="C38" s="244" t="s">
        <v>533</v>
      </c>
      <c r="D38" s="244"/>
      <c r="E38" s="244"/>
      <c r="F38" s="244"/>
      <c r="G38" s="244"/>
      <c r="H38" s="244"/>
      <c r="I38" s="244"/>
      <c r="J38" s="245"/>
      <c r="K38" s="246" t="s">
        <v>502</v>
      </c>
      <c r="L38" s="247" t="s">
        <v>502</v>
      </c>
    </row>
    <row r="39" spans="1:12" x14ac:dyDescent="0.45">
      <c r="A39" s="241">
        <v>9</v>
      </c>
      <c r="B39" s="396"/>
      <c r="C39" s="244" t="s">
        <v>534</v>
      </c>
      <c r="D39" s="244"/>
      <c r="E39" s="244"/>
      <c r="F39" s="244"/>
      <c r="G39" s="244"/>
      <c r="H39" s="244"/>
      <c r="I39" s="244"/>
      <c r="J39" s="244"/>
      <c r="K39" s="246" t="s">
        <v>502</v>
      </c>
      <c r="L39" s="247" t="s">
        <v>502</v>
      </c>
    </row>
    <row r="40" spans="1:12" x14ac:dyDescent="0.45">
      <c r="A40" s="398">
        <v>10</v>
      </c>
      <c r="B40" s="396"/>
      <c r="C40" s="248" t="s">
        <v>535</v>
      </c>
      <c r="D40" s="244"/>
      <c r="E40" s="244"/>
      <c r="F40" s="244"/>
      <c r="G40" s="244"/>
      <c r="H40" s="244"/>
      <c r="I40" s="244"/>
      <c r="J40" s="245"/>
      <c r="K40" s="375" t="s">
        <v>502</v>
      </c>
      <c r="L40" s="378" t="s">
        <v>502</v>
      </c>
    </row>
    <row r="41" spans="1:12" x14ac:dyDescent="0.45">
      <c r="A41" s="399"/>
      <c r="B41" s="396"/>
      <c r="C41" s="381" t="s">
        <v>536</v>
      </c>
      <c r="D41" s="382"/>
      <c r="E41" s="382"/>
      <c r="F41" s="382"/>
      <c r="G41" s="382"/>
      <c r="H41" s="382"/>
      <c r="I41" s="382"/>
      <c r="J41" s="383"/>
      <c r="K41" s="376"/>
      <c r="L41" s="379"/>
    </row>
    <row r="42" spans="1:12" x14ac:dyDescent="0.45">
      <c r="A42" s="400"/>
      <c r="B42" s="396"/>
      <c r="C42" s="384" t="s">
        <v>537</v>
      </c>
      <c r="D42" s="385"/>
      <c r="E42" s="385"/>
      <c r="F42" s="385"/>
      <c r="G42" s="385"/>
      <c r="H42" s="385"/>
      <c r="I42" s="385"/>
      <c r="J42" s="386"/>
      <c r="K42" s="377"/>
      <c r="L42" s="380"/>
    </row>
    <row r="43" spans="1:12" x14ac:dyDescent="0.45">
      <c r="A43" s="249">
        <v>11</v>
      </c>
      <c r="B43" s="397"/>
      <c r="C43" s="250" t="s">
        <v>538</v>
      </c>
      <c r="D43" s="251"/>
      <c r="E43" s="251"/>
      <c r="F43" s="251"/>
      <c r="G43" s="251"/>
      <c r="H43" s="251"/>
      <c r="I43" s="251"/>
      <c r="J43" s="252"/>
      <c r="K43" s="246" t="s">
        <v>502</v>
      </c>
      <c r="L43" s="247" t="s">
        <v>502</v>
      </c>
    </row>
    <row r="44" spans="1:12" x14ac:dyDescent="0.45">
      <c r="A44" s="222">
        <v>12</v>
      </c>
      <c r="B44" s="253" t="s">
        <v>539</v>
      </c>
      <c r="C44" s="254" t="s">
        <v>540</v>
      </c>
      <c r="D44" s="254"/>
      <c r="E44" s="254"/>
      <c r="F44" s="254"/>
      <c r="G44" s="254"/>
      <c r="H44" s="254"/>
      <c r="I44" s="254"/>
      <c r="J44" s="255"/>
      <c r="K44" s="223" t="s">
        <v>502</v>
      </c>
      <c r="L44" s="224" t="s">
        <v>502</v>
      </c>
    </row>
    <row r="45" spans="1:12" x14ac:dyDescent="0.45">
      <c r="A45" s="256">
        <v>13</v>
      </c>
      <c r="B45" s="416" t="s">
        <v>519</v>
      </c>
      <c r="C45" s="257" t="s">
        <v>541</v>
      </c>
      <c r="D45" s="257"/>
      <c r="E45" s="257"/>
      <c r="F45" s="257"/>
      <c r="G45" s="257"/>
      <c r="H45" s="257"/>
      <c r="I45" s="257"/>
      <c r="J45" s="258"/>
      <c r="K45" s="259" t="s">
        <v>502</v>
      </c>
      <c r="L45" s="260" t="s">
        <v>502</v>
      </c>
    </row>
    <row r="46" spans="1:12" x14ac:dyDescent="0.45">
      <c r="A46" s="227">
        <v>14</v>
      </c>
      <c r="B46" s="416"/>
      <c r="C46" s="261" t="s">
        <v>542</v>
      </c>
      <c r="D46" s="261"/>
      <c r="E46" s="261"/>
      <c r="F46" s="261"/>
      <c r="G46" s="261"/>
      <c r="H46" s="261"/>
      <c r="I46" s="261"/>
      <c r="J46" s="262"/>
      <c r="K46" s="228" t="s">
        <v>502</v>
      </c>
      <c r="L46" s="229" t="s">
        <v>502</v>
      </c>
    </row>
    <row r="47" spans="1:12" x14ac:dyDescent="0.45">
      <c r="A47" s="256">
        <v>15</v>
      </c>
      <c r="B47" s="416"/>
      <c r="C47" s="263" t="s">
        <v>543</v>
      </c>
      <c r="D47" s="263"/>
      <c r="E47" s="263"/>
      <c r="F47" s="263"/>
      <c r="G47" s="263"/>
      <c r="H47" s="263"/>
      <c r="I47" s="263"/>
      <c r="J47" s="264"/>
      <c r="K47" s="259" t="s">
        <v>502</v>
      </c>
      <c r="L47" s="229" t="s">
        <v>502</v>
      </c>
    </row>
    <row r="48" spans="1:12" ht="18.600000000000001" thickBot="1" x14ac:dyDescent="0.5">
      <c r="A48" s="265">
        <v>16</v>
      </c>
      <c r="B48" s="417"/>
      <c r="C48" s="266" t="s">
        <v>544</v>
      </c>
      <c r="D48" s="266"/>
      <c r="E48" s="266"/>
      <c r="F48" s="266"/>
      <c r="G48" s="266"/>
      <c r="H48" s="266"/>
      <c r="I48" s="266"/>
      <c r="J48" s="267"/>
      <c r="K48" s="268" t="s">
        <v>502</v>
      </c>
      <c r="L48" s="231" t="s">
        <v>502</v>
      </c>
    </row>
    <row r="49" spans="1:12" hidden="1" x14ac:dyDescent="0.45">
      <c r="A49" s="269"/>
      <c r="B49" s="269"/>
      <c r="C49" s="269"/>
      <c r="D49" s="269"/>
      <c r="E49" s="269"/>
      <c r="F49" s="269"/>
      <c r="G49" s="269"/>
      <c r="H49" s="269"/>
      <c r="I49" s="269"/>
      <c r="J49" s="269"/>
      <c r="K49" s="269"/>
      <c r="L49" s="269"/>
    </row>
    <row r="50" spans="1:12" x14ac:dyDescent="0.45">
      <c r="A50" s="269" t="s">
        <v>545</v>
      </c>
      <c r="B50" s="269"/>
      <c r="C50" s="269"/>
      <c r="E50" s="269"/>
      <c r="F50" s="269"/>
      <c r="G50" s="269"/>
      <c r="H50" s="269"/>
      <c r="I50" s="269"/>
      <c r="J50" s="269"/>
      <c r="K50" s="269"/>
      <c r="L50" s="269"/>
    </row>
    <row r="51" spans="1:12" x14ac:dyDescent="0.45">
      <c r="A51" s="269"/>
      <c r="B51" s="269"/>
      <c r="C51" s="270" t="s">
        <v>546</v>
      </c>
      <c r="D51" s="271"/>
      <c r="E51" s="418" t="str">
        <f>IF(入力シート!$D$38=0,"",入力シート!$D$38)</f>
        <v/>
      </c>
      <c r="F51" s="418"/>
      <c r="G51" s="418"/>
      <c r="H51" s="418"/>
      <c r="I51" s="418"/>
      <c r="J51" s="418"/>
      <c r="K51" s="270"/>
      <c r="L51" s="270"/>
    </row>
    <row r="52" spans="1:12" hidden="1" x14ac:dyDescent="0.45">
      <c r="A52" s="269"/>
      <c r="B52" s="269"/>
      <c r="C52" s="269"/>
      <c r="D52" s="269"/>
      <c r="E52" s="269"/>
      <c r="F52" s="269"/>
      <c r="G52" s="269"/>
      <c r="H52" s="269"/>
      <c r="I52" s="269"/>
      <c r="J52" s="269"/>
      <c r="K52" s="269"/>
      <c r="L52" s="269"/>
    </row>
    <row r="53" spans="1:12" x14ac:dyDescent="0.45">
      <c r="A53" s="269"/>
      <c r="B53" s="269"/>
      <c r="C53" s="270" t="s">
        <v>547</v>
      </c>
      <c r="D53" s="270"/>
      <c r="E53" s="418" t="str">
        <f>IF(入力シート!$D$35=0,"",入力シート!$D$35)</f>
        <v/>
      </c>
      <c r="F53" s="418"/>
      <c r="G53" s="418"/>
      <c r="H53" s="418"/>
      <c r="I53" s="418"/>
      <c r="J53" s="418"/>
      <c r="K53" s="270"/>
      <c r="L53" s="270"/>
    </row>
    <row r="54" spans="1:12" hidden="1" x14ac:dyDescent="0.45">
      <c r="A54" s="269"/>
      <c r="B54" s="269"/>
      <c r="C54" s="269"/>
      <c r="D54" s="269"/>
      <c r="E54" s="269"/>
      <c r="F54" s="272"/>
      <c r="G54" s="272"/>
      <c r="H54" s="272"/>
      <c r="I54" s="272"/>
      <c r="J54" s="272"/>
      <c r="K54" s="272"/>
      <c r="L54" s="269"/>
    </row>
    <row r="55" spans="1:12" x14ac:dyDescent="0.45">
      <c r="A55" s="269"/>
      <c r="B55" s="269"/>
      <c r="C55" s="270" t="s">
        <v>548</v>
      </c>
      <c r="D55" s="270"/>
      <c r="E55" s="418" t="str">
        <f>IF(入力シート!D39=0,"",入力シート!D39)</f>
        <v/>
      </c>
      <c r="F55" s="418"/>
      <c r="G55" s="418"/>
      <c r="H55" s="418"/>
      <c r="I55" s="418"/>
      <c r="J55" s="418"/>
      <c r="K55" s="270"/>
      <c r="L55" s="270"/>
    </row>
    <row r="56" spans="1:12" hidden="1" x14ac:dyDescent="0.45">
      <c r="A56" s="269"/>
      <c r="B56" s="269"/>
      <c r="C56" s="269"/>
      <c r="D56" s="269"/>
      <c r="E56" s="269"/>
      <c r="F56" s="269"/>
      <c r="G56" s="269"/>
      <c r="H56" s="269"/>
      <c r="I56" s="269"/>
      <c r="J56" s="269"/>
      <c r="K56" s="269"/>
      <c r="L56" s="269"/>
    </row>
    <row r="57" spans="1:12" x14ac:dyDescent="0.45">
      <c r="A57" s="269"/>
      <c r="B57" s="269"/>
      <c r="C57" s="273" t="s">
        <v>549</v>
      </c>
      <c r="D57" s="274"/>
      <c r="E57" s="418"/>
      <c r="F57" s="418"/>
      <c r="G57" s="418"/>
      <c r="H57" s="418"/>
      <c r="I57" s="418"/>
      <c r="J57" s="418"/>
      <c r="K57" s="270"/>
      <c r="L57" s="270"/>
    </row>
    <row r="58" spans="1:12" hidden="1" x14ac:dyDescent="0.45">
      <c r="A58" s="269"/>
      <c r="B58" s="269"/>
      <c r="C58" s="269"/>
      <c r="D58" s="269"/>
      <c r="E58" s="269"/>
      <c r="F58" s="269"/>
      <c r="G58" s="269"/>
      <c r="H58" s="269"/>
      <c r="I58" s="269"/>
      <c r="J58" s="269"/>
      <c r="K58" s="269"/>
      <c r="L58" s="269"/>
    </row>
    <row r="59" spans="1:12" x14ac:dyDescent="0.45">
      <c r="A59" s="269"/>
      <c r="B59" s="269"/>
      <c r="C59" s="270" t="s">
        <v>550</v>
      </c>
      <c r="D59" s="271"/>
      <c r="E59" s="418"/>
      <c r="F59" s="418"/>
      <c r="G59" s="418"/>
      <c r="H59" s="418"/>
      <c r="I59" s="418"/>
      <c r="J59" s="418"/>
      <c r="K59" s="270"/>
      <c r="L59" s="270"/>
    </row>
    <row r="60" spans="1:12" hidden="1" x14ac:dyDescent="0.45">
      <c r="A60" s="269"/>
      <c r="B60" s="269"/>
      <c r="C60" s="269"/>
      <c r="D60" s="269"/>
      <c r="E60" s="269"/>
      <c r="F60" s="272"/>
      <c r="G60" s="275"/>
      <c r="H60" s="275"/>
      <c r="I60" s="275"/>
      <c r="J60" s="275"/>
      <c r="K60" s="269"/>
      <c r="L60" s="269"/>
    </row>
    <row r="61" spans="1:12" x14ac:dyDescent="0.45">
      <c r="A61" s="276" t="s">
        <v>551</v>
      </c>
      <c r="B61" s="269"/>
      <c r="C61" s="269"/>
      <c r="D61" s="269"/>
      <c r="E61" s="269"/>
      <c r="F61" s="269"/>
      <c r="G61" s="269"/>
      <c r="H61" s="269"/>
      <c r="I61" s="269"/>
      <c r="J61" s="269"/>
      <c r="K61" s="269"/>
      <c r="L61" s="269"/>
    </row>
    <row r="62" spans="1:12" hidden="1" x14ac:dyDescent="0.45">
      <c r="A62" s="269"/>
      <c r="B62" s="269"/>
      <c r="C62" s="269"/>
      <c r="D62" s="269"/>
      <c r="E62" s="269"/>
      <c r="F62" s="269"/>
      <c r="G62" s="269"/>
      <c r="H62" s="269"/>
      <c r="I62" s="269"/>
      <c r="J62" s="269"/>
      <c r="K62" s="269"/>
      <c r="L62" s="269"/>
    </row>
    <row r="63" spans="1:12" x14ac:dyDescent="0.45">
      <c r="A63" s="269"/>
      <c r="B63" s="269"/>
      <c r="C63" s="277" t="s">
        <v>552</v>
      </c>
      <c r="D63" s="413" t="s">
        <v>553</v>
      </c>
      <c r="E63" s="414"/>
      <c r="F63" s="278" t="s">
        <v>554</v>
      </c>
      <c r="G63" s="413" t="s">
        <v>555</v>
      </c>
      <c r="H63" s="414"/>
      <c r="I63" s="413" t="s">
        <v>556</v>
      </c>
      <c r="J63" s="414"/>
      <c r="K63" s="415" t="s">
        <v>557</v>
      </c>
      <c r="L63" s="415"/>
    </row>
    <row r="64" spans="1:12" x14ac:dyDescent="0.45">
      <c r="A64" s="269"/>
      <c r="B64" s="269"/>
      <c r="C64" s="269"/>
      <c r="D64" s="413"/>
      <c r="E64" s="414"/>
      <c r="F64" s="278"/>
      <c r="G64" s="413"/>
      <c r="H64" s="414"/>
      <c r="I64" s="413"/>
      <c r="J64" s="414"/>
      <c r="K64" s="415"/>
      <c r="L64" s="415"/>
    </row>
  </sheetData>
  <mergeCells count="52">
    <mergeCell ref="K25:L25"/>
    <mergeCell ref="C22:J22"/>
    <mergeCell ref="B23:B24"/>
    <mergeCell ref="C23:J23"/>
    <mergeCell ref="C24:J24"/>
    <mergeCell ref="A25:J26"/>
    <mergeCell ref="D64:E64"/>
    <mergeCell ref="G64:H64"/>
    <mergeCell ref="I64:J64"/>
    <mergeCell ref="K64:L64"/>
    <mergeCell ref="B45:B48"/>
    <mergeCell ref="D63:E63"/>
    <mergeCell ref="G63:H63"/>
    <mergeCell ref="I63:J63"/>
    <mergeCell ref="K63:L63"/>
    <mergeCell ref="E51:J51"/>
    <mergeCell ref="E53:J53"/>
    <mergeCell ref="E55:J55"/>
    <mergeCell ref="E57:J57"/>
    <mergeCell ref="E59:J59"/>
    <mergeCell ref="A3:J4"/>
    <mergeCell ref="K3:L3"/>
    <mergeCell ref="B5:B18"/>
    <mergeCell ref="C5:J5"/>
    <mergeCell ref="C7:J7"/>
    <mergeCell ref="C8:J8"/>
    <mergeCell ref="A9:A10"/>
    <mergeCell ref="C9:J9"/>
    <mergeCell ref="K9:K10"/>
    <mergeCell ref="L9:L10"/>
    <mergeCell ref="C11:J11"/>
    <mergeCell ref="C12:J12"/>
    <mergeCell ref="C16:J16"/>
    <mergeCell ref="C17:J17"/>
    <mergeCell ref="C18:J18"/>
    <mergeCell ref="C10:J10"/>
    <mergeCell ref="C6:J6"/>
    <mergeCell ref="K40:K42"/>
    <mergeCell ref="L40:L42"/>
    <mergeCell ref="C41:J41"/>
    <mergeCell ref="C42:J42"/>
    <mergeCell ref="K29:L29"/>
    <mergeCell ref="A29:J30"/>
    <mergeCell ref="B31:B43"/>
    <mergeCell ref="A40:A42"/>
    <mergeCell ref="C13:J13"/>
    <mergeCell ref="C14:J14"/>
    <mergeCell ref="C15:J15"/>
    <mergeCell ref="B19:B22"/>
    <mergeCell ref="C19:J19"/>
    <mergeCell ref="C20:J20"/>
    <mergeCell ref="C21:J21"/>
  </mergeCells>
  <phoneticPr fontId="3"/>
  <printOptions horizontalCentered="1" verticalCentered="1"/>
  <pageMargins left="0.23622047244094491" right="0.23622047244094491" top="0" bottom="0" header="0.31496062992125984" footer="0.31496062992125984"/>
  <pageSetup paperSize="9" scale="76"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37"/>
  <sheetViews>
    <sheetView view="pageBreakPreview" zoomScale="60" zoomScaleNormal="100" workbookViewId="0">
      <selection activeCell="F15" sqref="F15"/>
    </sheetView>
  </sheetViews>
  <sheetFormatPr defaultRowHeight="18" x14ac:dyDescent="0.45"/>
  <cols>
    <col min="1" max="1" width="14.3984375" style="210" customWidth="1"/>
    <col min="2" max="2" width="3.09765625" style="210" bestFit="1" customWidth="1"/>
    <col min="3" max="3" width="73.3984375" style="210" bestFit="1" customWidth="1"/>
  </cols>
  <sheetData>
    <row r="1" spans="1:3" x14ac:dyDescent="0.45">
      <c r="A1" s="426" t="s">
        <v>585</v>
      </c>
      <c r="B1" s="426"/>
      <c r="C1" s="426"/>
    </row>
    <row r="2" spans="1:3" x14ac:dyDescent="0.45">
      <c r="A2" s="210" t="s">
        <v>586</v>
      </c>
    </row>
    <row r="3" spans="1:3" x14ac:dyDescent="0.45">
      <c r="A3" s="304" t="s">
        <v>587</v>
      </c>
      <c r="B3" s="305">
        <v>1</v>
      </c>
      <c r="C3" s="306" t="s">
        <v>588</v>
      </c>
    </row>
    <row r="4" spans="1:3" x14ac:dyDescent="0.45">
      <c r="A4" s="304" t="s">
        <v>587</v>
      </c>
      <c r="B4" s="305">
        <v>2</v>
      </c>
      <c r="C4" s="306" t="s">
        <v>589</v>
      </c>
    </row>
    <row r="5" spans="1:3" x14ac:dyDescent="0.45">
      <c r="A5" s="304" t="s">
        <v>587</v>
      </c>
      <c r="B5" s="305">
        <v>3</v>
      </c>
      <c r="C5" s="306" t="s">
        <v>590</v>
      </c>
    </row>
    <row r="6" spans="1:3" x14ac:dyDescent="0.45">
      <c r="A6" s="304" t="s">
        <v>587</v>
      </c>
      <c r="B6" s="305">
        <v>4</v>
      </c>
      <c r="C6" s="306" t="s">
        <v>591</v>
      </c>
    </row>
    <row r="7" spans="1:3" x14ac:dyDescent="0.45">
      <c r="A7" s="304" t="s">
        <v>587</v>
      </c>
      <c r="B7" s="305">
        <v>5</v>
      </c>
      <c r="C7" s="306" t="s">
        <v>592</v>
      </c>
    </row>
    <row r="8" spans="1:3" x14ac:dyDescent="0.45">
      <c r="A8" s="304" t="s">
        <v>587</v>
      </c>
      <c r="B8" s="305">
        <v>6</v>
      </c>
      <c r="C8" s="306" t="s">
        <v>593</v>
      </c>
    </row>
    <row r="9" spans="1:3" x14ac:dyDescent="0.45">
      <c r="A9" s="304" t="s">
        <v>587</v>
      </c>
      <c r="B9" s="305">
        <v>7</v>
      </c>
      <c r="C9" s="306" t="s">
        <v>594</v>
      </c>
    </row>
    <row r="10" spans="1:3" x14ac:dyDescent="0.45">
      <c r="A10" s="304" t="s">
        <v>587</v>
      </c>
      <c r="B10" s="305">
        <v>8</v>
      </c>
      <c r="C10" s="306" t="s">
        <v>595</v>
      </c>
    </row>
    <row r="11" spans="1:3" x14ac:dyDescent="0.45">
      <c r="A11" s="304" t="s">
        <v>587</v>
      </c>
      <c r="B11" s="305">
        <v>9</v>
      </c>
      <c r="C11" s="306" t="s">
        <v>596</v>
      </c>
    </row>
    <row r="12" spans="1:3" x14ac:dyDescent="0.45">
      <c r="A12" s="304" t="s">
        <v>587</v>
      </c>
      <c r="B12" s="305">
        <v>10</v>
      </c>
      <c r="C12" s="306" t="s">
        <v>597</v>
      </c>
    </row>
    <row r="13" spans="1:3" x14ac:dyDescent="0.45">
      <c r="A13" s="304" t="s">
        <v>587</v>
      </c>
      <c r="B13" s="305">
        <v>11</v>
      </c>
      <c r="C13" s="306" t="s">
        <v>598</v>
      </c>
    </row>
    <row r="14" spans="1:3" x14ac:dyDescent="0.45">
      <c r="A14" s="304" t="s">
        <v>587</v>
      </c>
      <c r="B14" s="305">
        <v>12</v>
      </c>
      <c r="C14" s="306" t="s">
        <v>599</v>
      </c>
    </row>
    <row r="15" spans="1:3" x14ac:dyDescent="0.45">
      <c r="A15" s="304" t="s">
        <v>587</v>
      </c>
      <c r="B15" s="305">
        <v>13</v>
      </c>
      <c r="C15" s="306" t="s">
        <v>600</v>
      </c>
    </row>
    <row r="16" spans="1:3" x14ac:dyDescent="0.45">
      <c r="A16" s="210" t="s">
        <v>601</v>
      </c>
    </row>
    <row r="18" spans="1:3" x14ac:dyDescent="0.45">
      <c r="A18" s="307" t="s">
        <v>602</v>
      </c>
    </row>
    <row r="19" spans="1:3" x14ac:dyDescent="0.45">
      <c r="A19" s="304" t="s">
        <v>587</v>
      </c>
      <c r="B19" s="305">
        <v>1</v>
      </c>
      <c r="C19" s="306" t="s">
        <v>603</v>
      </c>
    </row>
    <row r="20" spans="1:3" x14ac:dyDescent="0.45">
      <c r="A20" s="304" t="s">
        <v>587</v>
      </c>
      <c r="B20" s="305">
        <v>2</v>
      </c>
      <c r="C20" s="306" t="s">
        <v>604</v>
      </c>
    </row>
    <row r="21" spans="1:3" x14ac:dyDescent="0.45">
      <c r="A21" s="304" t="s">
        <v>587</v>
      </c>
      <c r="B21" s="305">
        <v>3</v>
      </c>
      <c r="C21" s="306" t="s">
        <v>605</v>
      </c>
    </row>
    <row r="22" spans="1:3" x14ac:dyDescent="0.45">
      <c r="A22" s="304" t="s">
        <v>587</v>
      </c>
      <c r="B22" s="305">
        <v>4</v>
      </c>
      <c r="C22" s="306" t="s">
        <v>606</v>
      </c>
    </row>
    <row r="23" spans="1:3" x14ac:dyDescent="0.45">
      <c r="A23" s="304" t="s">
        <v>587</v>
      </c>
      <c r="B23" s="305">
        <v>5</v>
      </c>
      <c r="C23" s="306" t="s">
        <v>607</v>
      </c>
    </row>
    <row r="24" spans="1:3" x14ac:dyDescent="0.45">
      <c r="A24" s="304" t="s">
        <v>587</v>
      </c>
      <c r="B24" s="305">
        <v>6</v>
      </c>
      <c r="C24" s="306" t="s">
        <v>608</v>
      </c>
    </row>
    <row r="25" spans="1:3" x14ac:dyDescent="0.45">
      <c r="A25" s="304" t="s">
        <v>587</v>
      </c>
      <c r="B25" s="305">
        <v>7</v>
      </c>
      <c r="C25" s="306" t="s">
        <v>609</v>
      </c>
    </row>
    <row r="27" spans="1:3" x14ac:dyDescent="0.45">
      <c r="A27" s="307" t="s">
        <v>610</v>
      </c>
    </row>
    <row r="28" spans="1:3" x14ac:dyDescent="0.45">
      <c r="A28" s="304" t="s">
        <v>587</v>
      </c>
      <c r="B28" s="305">
        <v>1</v>
      </c>
      <c r="C28" s="306" t="s">
        <v>611</v>
      </c>
    </row>
    <row r="29" spans="1:3" x14ac:dyDescent="0.45">
      <c r="A29" s="304" t="s">
        <v>587</v>
      </c>
      <c r="B29" s="305">
        <v>2</v>
      </c>
      <c r="C29" s="306" t="s">
        <v>612</v>
      </c>
    </row>
    <row r="31" spans="1:3" x14ac:dyDescent="0.45">
      <c r="A31" s="307" t="s">
        <v>613</v>
      </c>
    </row>
    <row r="32" spans="1:3" x14ac:dyDescent="0.45">
      <c r="A32" s="304" t="s">
        <v>587</v>
      </c>
      <c r="B32" s="305">
        <v>1</v>
      </c>
      <c r="C32" s="306" t="s">
        <v>603</v>
      </c>
    </row>
    <row r="33" spans="1:3" x14ac:dyDescent="0.45">
      <c r="A33" s="304" t="s">
        <v>587</v>
      </c>
      <c r="B33" s="305">
        <v>2</v>
      </c>
      <c r="C33" s="306" t="s">
        <v>614</v>
      </c>
    </row>
    <row r="34" spans="1:3" x14ac:dyDescent="0.45">
      <c r="A34" s="304" t="s">
        <v>587</v>
      </c>
      <c r="B34" s="305">
        <v>3</v>
      </c>
      <c r="C34" s="306" t="s">
        <v>616</v>
      </c>
    </row>
    <row r="35" spans="1:3" x14ac:dyDescent="0.45">
      <c r="A35" s="309" t="s">
        <v>615</v>
      </c>
      <c r="B35" s="212"/>
      <c r="C35" s="308"/>
    </row>
    <row r="36" spans="1:3" x14ac:dyDescent="0.45">
      <c r="A36" s="427" t="s">
        <v>617</v>
      </c>
      <c r="B36" s="427"/>
      <c r="C36" s="427"/>
    </row>
    <row r="37" spans="1:3" x14ac:dyDescent="0.45">
      <c r="A37" s="427"/>
      <c r="B37" s="427"/>
      <c r="C37" s="427"/>
    </row>
  </sheetData>
  <mergeCells count="2">
    <mergeCell ref="A1:C1"/>
    <mergeCell ref="A36:C37"/>
  </mergeCells>
  <phoneticPr fontId="3"/>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18"/>
  <sheetViews>
    <sheetView view="pageBreakPreview" zoomScale="60" zoomScaleNormal="100" workbookViewId="0">
      <selection activeCell="K16" sqref="K16"/>
    </sheetView>
  </sheetViews>
  <sheetFormatPr defaultRowHeight="18" x14ac:dyDescent="0.45"/>
  <cols>
    <col min="1" max="6" width="9" style="292" customWidth="1"/>
    <col min="7" max="7" width="5.296875" style="292" customWidth="1"/>
    <col min="8" max="8" width="14.796875" style="292" customWidth="1"/>
  </cols>
  <sheetData>
    <row r="1" spans="1:8" ht="24.6" x14ac:dyDescent="0.45">
      <c r="A1" s="431" t="s">
        <v>572</v>
      </c>
      <c r="B1" s="431"/>
      <c r="C1" s="431"/>
      <c r="D1" s="431"/>
      <c r="E1" s="431"/>
      <c r="F1" s="431"/>
      <c r="G1" s="431"/>
      <c r="H1" s="431"/>
    </row>
    <row r="2" spans="1:8" x14ac:dyDescent="0.45">
      <c r="A2" s="432" t="s">
        <v>573</v>
      </c>
      <c r="B2" s="432"/>
      <c r="C2" s="432"/>
      <c r="D2" s="432"/>
      <c r="E2" s="432"/>
      <c r="F2" s="432"/>
      <c r="G2" s="432"/>
      <c r="H2" s="432"/>
    </row>
    <row r="3" spans="1:8" x14ac:dyDescent="0.45">
      <c r="A3" s="280" t="s">
        <v>560</v>
      </c>
      <c r="B3" s="280" t="s">
        <v>561</v>
      </c>
      <c r="C3" s="433" t="s">
        <v>562</v>
      </c>
      <c r="D3" s="433"/>
      <c r="E3" s="433"/>
      <c r="F3" s="433"/>
      <c r="G3" s="433"/>
      <c r="H3" s="433"/>
    </row>
    <row r="4" spans="1:8" x14ac:dyDescent="0.45">
      <c r="A4" s="433" t="s">
        <v>577</v>
      </c>
      <c r="B4" s="281" t="str">
        <f>入力シート!M12</f>
        <v>□</v>
      </c>
      <c r="C4" s="299" t="s">
        <v>576</v>
      </c>
      <c r="D4" s="300"/>
      <c r="E4" s="300"/>
      <c r="F4" s="300"/>
      <c r="G4" s="300"/>
      <c r="H4" s="301"/>
    </row>
    <row r="5" spans="1:8" x14ac:dyDescent="0.45">
      <c r="A5" s="433"/>
      <c r="B5" s="282" t="str">
        <f>入力シート!N12</f>
        <v>□</v>
      </c>
      <c r="C5" s="296" t="s">
        <v>563</v>
      </c>
      <c r="D5" s="297"/>
      <c r="E5" s="297"/>
      <c r="F5" s="297"/>
      <c r="G5" s="297"/>
      <c r="H5" s="298"/>
    </row>
    <row r="6" spans="1:8" x14ac:dyDescent="0.45">
      <c r="A6" s="433"/>
      <c r="B6" s="282" t="str">
        <f>入力シート!O12</f>
        <v>□</v>
      </c>
      <c r="C6" s="296" t="s">
        <v>578</v>
      </c>
      <c r="D6" s="297"/>
      <c r="E6" s="297"/>
      <c r="F6" s="297"/>
      <c r="G6" s="297"/>
      <c r="H6" s="298"/>
    </row>
    <row r="7" spans="1:8" x14ac:dyDescent="0.45">
      <c r="A7" s="433"/>
      <c r="B7" s="282" t="str">
        <f>入力シート!P12</f>
        <v>□</v>
      </c>
      <c r="C7" s="296" t="s">
        <v>579</v>
      </c>
      <c r="D7" s="297"/>
      <c r="E7" s="297"/>
      <c r="F7" s="297"/>
      <c r="G7" s="297"/>
      <c r="H7" s="298"/>
    </row>
    <row r="8" spans="1:8" x14ac:dyDescent="0.45">
      <c r="A8" s="433"/>
      <c r="B8" s="282" t="str">
        <f>入力シート!Q12</f>
        <v>□</v>
      </c>
      <c r="C8" s="296" t="s">
        <v>564</v>
      </c>
      <c r="D8" s="297"/>
      <c r="E8" s="297"/>
      <c r="F8" s="297"/>
      <c r="G8" s="297"/>
      <c r="H8" s="298"/>
    </row>
    <row r="9" spans="1:8" x14ac:dyDescent="0.45">
      <c r="A9" s="433"/>
      <c r="B9" s="282" t="str">
        <f>入力シート!R12</f>
        <v>□</v>
      </c>
      <c r="C9" s="296" t="s">
        <v>565</v>
      </c>
      <c r="D9" s="297"/>
      <c r="E9" s="297"/>
      <c r="F9" s="297"/>
      <c r="G9" s="297"/>
      <c r="H9" s="298"/>
    </row>
    <row r="10" spans="1:8" ht="18.600000000000001" thickBot="1" x14ac:dyDescent="0.5">
      <c r="A10" s="433"/>
      <c r="B10" s="282" t="str">
        <f>入力シート!S12</f>
        <v>□</v>
      </c>
      <c r="C10" s="296" t="s">
        <v>566</v>
      </c>
      <c r="D10" s="297"/>
      <c r="E10" s="297"/>
      <c r="F10" s="297"/>
      <c r="G10" s="297"/>
      <c r="H10" s="298"/>
    </row>
    <row r="11" spans="1:8" ht="18.600000000000001" thickTop="1" x14ac:dyDescent="0.45">
      <c r="A11" s="428" t="s">
        <v>567</v>
      </c>
      <c r="B11" s="323" t="str">
        <f>入力シート!M13</f>
        <v>□</v>
      </c>
      <c r="C11" s="283" t="s">
        <v>574</v>
      </c>
      <c r="D11" s="284"/>
      <c r="E11" s="284"/>
      <c r="F11" s="284"/>
      <c r="G11" s="284"/>
      <c r="H11" s="285"/>
    </row>
    <row r="12" spans="1:8" x14ac:dyDescent="0.45">
      <c r="A12" s="429"/>
      <c r="B12" s="286" t="str">
        <f>入力シート!N13</f>
        <v>□</v>
      </c>
      <c r="C12" s="287" t="s">
        <v>575</v>
      </c>
      <c r="D12" s="288"/>
      <c r="E12" s="288"/>
      <c r="F12" s="288"/>
      <c r="G12" s="288"/>
      <c r="H12" s="289"/>
    </row>
    <row r="13" spans="1:8" x14ac:dyDescent="0.45">
      <c r="A13" s="430"/>
      <c r="B13" s="290" t="str">
        <f>入力シート!O13</f>
        <v>□</v>
      </c>
      <c r="C13" s="329" t="s">
        <v>568</v>
      </c>
      <c r="D13" s="330"/>
      <c r="E13" s="330"/>
      <c r="F13" s="330"/>
      <c r="G13" s="330"/>
      <c r="H13" s="331"/>
    </row>
    <row r="14" spans="1:8" x14ac:dyDescent="0.45">
      <c r="A14" s="291" t="s">
        <v>569</v>
      </c>
      <c r="C14" s="293"/>
      <c r="D14" s="293"/>
      <c r="E14" s="293"/>
      <c r="F14" s="293"/>
      <c r="G14" s="293"/>
      <c r="H14" s="293"/>
    </row>
    <row r="15" spans="1:8" x14ac:dyDescent="0.45">
      <c r="A15" s="291" t="s">
        <v>570</v>
      </c>
      <c r="C15" s="293"/>
      <c r="D15" s="293"/>
      <c r="E15" s="293"/>
      <c r="F15" s="293"/>
      <c r="G15" s="293"/>
      <c r="H15" s="293"/>
    </row>
    <row r="16" spans="1:8" x14ac:dyDescent="0.45">
      <c r="A16" s="291"/>
      <c r="C16" s="293"/>
      <c r="D16" s="293"/>
      <c r="E16" s="293"/>
      <c r="F16" s="293"/>
      <c r="G16" s="293"/>
      <c r="H16" s="293"/>
    </row>
    <row r="17" spans="1:8" x14ac:dyDescent="0.45">
      <c r="A17" s="291" t="s">
        <v>571</v>
      </c>
      <c r="C17" s="293"/>
      <c r="D17" s="293"/>
      <c r="E17" s="293"/>
      <c r="F17" s="293"/>
      <c r="G17" s="293"/>
      <c r="H17" s="293"/>
    </row>
    <row r="18" spans="1:8" x14ac:dyDescent="0.45">
      <c r="B18" s="294"/>
      <c r="C18" s="295"/>
      <c r="D18" s="295"/>
      <c r="E18" s="295"/>
      <c r="F18" s="295"/>
      <c r="G18" s="295"/>
    </row>
  </sheetData>
  <mergeCells count="5">
    <mergeCell ref="A11:A13"/>
    <mergeCell ref="A1:H1"/>
    <mergeCell ref="A2:H2"/>
    <mergeCell ref="C3:H3"/>
    <mergeCell ref="A4:A10"/>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M50"/>
  <sheetViews>
    <sheetView view="pageBreakPreview" zoomScale="60" zoomScaleNormal="100" workbookViewId="0">
      <selection activeCell="H23" sqref="H23"/>
    </sheetView>
  </sheetViews>
  <sheetFormatPr defaultRowHeight="13.2" x14ac:dyDescent="0.45"/>
  <cols>
    <col min="1" max="1" width="24.5" style="3" customWidth="1"/>
    <col min="2" max="2" width="8.796875" style="3" customWidth="1"/>
    <col min="3" max="4" width="8.19921875" style="3" customWidth="1"/>
    <col min="5" max="5" width="8.796875" style="3" customWidth="1"/>
    <col min="6" max="6" width="8.69921875" style="3" customWidth="1"/>
    <col min="7" max="7" width="8.796875" style="3" customWidth="1"/>
    <col min="8" max="9" width="5.5" style="3" customWidth="1"/>
    <col min="10" max="11" width="4.8984375" style="3" customWidth="1"/>
    <col min="12" max="13" width="5.5" style="3" customWidth="1"/>
    <col min="14" max="19" width="8.796875" style="1"/>
    <col min="20" max="20" width="8.19921875" style="1" customWidth="1"/>
    <col min="21" max="260" width="8.796875" style="1"/>
    <col min="261" max="261" width="23.796875" style="1" customWidth="1"/>
    <col min="262" max="262" width="8.796875" style="1" customWidth="1"/>
    <col min="263" max="264" width="8.19921875" style="1" customWidth="1"/>
    <col min="265" max="265" width="8.796875" style="1" customWidth="1"/>
    <col min="266" max="266" width="8.69921875" style="1" customWidth="1"/>
    <col min="267" max="267" width="8.796875" style="1" customWidth="1"/>
    <col min="268" max="268" width="11.3984375" style="1" customWidth="1"/>
    <col min="269" max="269" width="17.5" style="1" customWidth="1"/>
    <col min="270" max="516" width="8.796875" style="1"/>
    <col min="517" max="517" width="23.796875" style="1" customWidth="1"/>
    <col min="518" max="518" width="8.796875" style="1" customWidth="1"/>
    <col min="519" max="520" width="8.19921875" style="1" customWidth="1"/>
    <col min="521" max="521" width="8.796875" style="1" customWidth="1"/>
    <col min="522" max="522" width="8.69921875" style="1" customWidth="1"/>
    <col min="523" max="523" width="8.796875" style="1" customWidth="1"/>
    <col min="524" max="524" width="11.3984375" style="1" customWidth="1"/>
    <col min="525" max="525" width="17.5" style="1" customWidth="1"/>
    <col min="526" max="772" width="8.796875" style="1"/>
    <col min="773" max="773" width="23.796875" style="1" customWidth="1"/>
    <col min="774" max="774" width="8.796875" style="1" customWidth="1"/>
    <col min="775" max="776" width="8.19921875" style="1" customWidth="1"/>
    <col min="777" max="777" width="8.796875" style="1" customWidth="1"/>
    <col min="778" max="778" width="8.69921875" style="1" customWidth="1"/>
    <col min="779" max="779" width="8.796875" style="1" customWidth="1"/>
    <col min="780" max="780" width="11.3984375" style="1" customWidth="1"/>
    <col min="781" max="781" width="17.5" style="1" customWidth="1"/>
    <col min="782" max="1028" width="8.796875" style="1"/>
    <col min="1029" max="1029" width="23.796875" style="1" customWidth="1"/>
    <col min="1030" max="1030" width="8.796875" style="1" customWidth="1"/>
    <col min="1031" max="1032" width="8.19921875" style="1" customWidth="1"/>
    <col min="1033" max="1033" width="8.796875" style="1" customWidth="1"/>
    <col min="1034" max="1034" width="8.69921875" style="1" customWidth="1"/>
    <col min="1035" max="1035" width="8.796875" style="1" customWidth="1"/>
    <col min="1036" max="1036" width="11.3984375" style="1" customWidth="1"/>
    <col min="1037" max="1037" width="17.5" style="1" customWidth="1"/>
    <col min="1038" max="1284" width="8.796875" style="1"/>
    <col min="1285" max="1285" width="23.796875" style="1" customWidth="1"/>
    <col min="1286" max="1286" width="8.796875" style="1" customWidth="1"/>
    <col min="1287" max="1288" width="8.19921875" style="1" customWidth="1"/>
    <col min="1289" max="1289" width="8.796875" style="1" customWidth="1"/>
    <col min="1290" max="1290" width="8.69921875" style="1" customWidth="1"/>
    <col min="1291" max="1291" width="8.796875" style="1" customWidth="1"/>
    <col min="1292" max="1292" width="11.3984375" style="1" customWidth="1"/>
    <col min="1293" max="1293" width="17.5" style="1" customWidth="1"/>
    <col min="1294" max="1540" width="8.796875" style="1"/>
    <col min="1541" max="1541" width="23.796875" style="1" customWidth="1"/>
    <col min="1542" max="1542" width="8.796875" style="1" customWidth="1"/>
    <col min="1543" max="1544" width="8.19921875" style="1" customWidth="1"/>
    <col min="1545" max="1545" width="8.796875" style="1" customWidth="1"/>
    <col min="1546" max="1546" width="8.69921875" style="1" customWidth="1"/>
    <col min="1547" max="1547" width="8.796875" style="1" customWidth="1"/>
    <col min="1548" max="1548" width="11.3984375" style="1" customWidth="1"/>
    <col min="1549" max="1549" width="17.5" style="1" customWidth="1"/>
    <col min="1550" max="1796" width="8.796875" style="1"/>
    <col min="1797" max="1797" width="23.796875" style="1" customWidth="1"/>
    <col min="1798" max="1798" width="8.796875" style="1" customWidth="1"/>
    <col min="1799" max="1800" width="8.19921875" style="1" customWidth="1"/>
    <col min="1801" max="1801" width="8.796875" style="1" customWidth="1"/>
    <col min="1802" max="1802" width="8.69921875" style="1" customWidth="1"/>
    <col min="1803" max="1803" width="8.796875" style="1" customWidth="1"/>
    <col min="1804" max="1804" width="11.3984375" style="1" customWidth="1"/>
    <col min="1805" max="1805" width="17.5" style="1" customWidth="1"/>
    <col min="1806" max="2052" width="8.796875" style="1"/>
    <col min="2053" max="2053" width="23.796875" style="1" customWidth="1"/>
    <col min="2054" max="2054" width="8.796875" style="1" customWidth="1"/>
    <col min="2055" max="2056" width="8.19921875" style="1" customWidth="1"/>
    <col min="2057" max="2057" width="8.796875" style="1" customWidth="1"/>
    <col min="2058" max="2058" width="8.69921875" style="1" customWidth="1"/>
    <col min="2059" max="2059" width="8.796875" style="1" customWidth="1"/>
    <col min="2060" max="2060" width="11.3984375" style="1" customWidth="1"/>
    <col min="2061" max="2061" width="17.5" style="1" customWidth="1"/>
    <col min="2062" max="2308" width="8.796875" style="1"/>
    <col min="2309" max="2309" width="23.796875" style="1" customWidth="1"/>
    <col min="2310" max="2310" width="8.796875" style="1" customWidth="1"/>
    <col min="2311" max="2312" width="8.19921875" style="1" customWidth="1"/>
    <col min="2313" max="2313" width="8.796875" style="1" customWidth="1"/>
    <col min="2314" max="2314" width="8.69921875" style="1" customWidth="1"/>
    <col min="2315" max="2315" width="8.796875" style="1" customWidth="1"/>
    <col min="2316" max="2316" width="11.3984375" style="1" customWidth="1"/>
    <col min="2317" max="2317" width="17.5" style="1" customWidth="1"/>
    <col min="2318" max="2564" width="8.796875" style="1"/>
    <col min="2565" max="2565" width="23.796875" style="1" customWidth="1"/>
    <col min="2566" max="2566" width="8.796875" style="1" customWidth="1"/>
    <col min="2567" max="2568" width="8.19921875" style="1" customWidth="1"/>
    <col min="2569" max="2569" width="8.796875" style="1" customWidth="1"/>
    <col min="2570" max="2570" width="8.69921875" style="1" customWidth="1"/>
    <col min="2571" max="2571" width="8.796875" style="1" customWidth="1"/>
    <col min="2572" max="2572" width="11.3984375" style="1" customWidth="1"/>
    <col min="2573" max="2573" width="17.5" style="1" customWidth="1"/>
    <col min="2574" max="2820" width="8.796875" style="1"/>
    <col min="2821" max="2821" width="23.796875" style="1" customWidth="1"/>
    <col min="2822" max="2822" width="8.796875" style="1" customWidth="1"/>
    <col min="2823" max="2824" width="8.19921875" style="1" customWidth="1"/>
    <col min="2825" max="2825" width="8.796875" style="1" customWidth="1"/>
    <col min="2826" max="2826" width="8.69921875" style="1" customWidth="1"/>
    <col min="2827" max="2827" width="8.796875" style="1" customWidth="1"/>
    <col min="2828" max="2828" width="11.3984375" style="1" customWidth="1"/>
    <col min="2829" max="2829" width="17.5" style="1" customWidth="1"/>
    <col min="2830" max="3076" width="8.796875" style="1"/>
    <col min="3077" max="3077" width="23.796875" style="1" customWidth="1"/>
    <col min="3078" max="3078" width="8.796875" style="1" customWidth="1"/>
    <col min="3079" max="3080" width="8.19921875" style="1" customWidth="1"/>
    <col min="3081" max="3081" width="8.796875" style="1" customWidth="1"/>
    <col min="3082" max="3082" width="8.69921875" style="1" customWidth="1"/>
    <col min="3083" max="3083" width="8.796875" style="1" customWidth="1"/>
    <col min="3084" max="3084" width="11.3984375" style="1" customWidth="1"/>
    <col min="3085" max="3085" width="17.5" style="1" customWidth="1"/>
    <col min="3086" max="3332" width="8.796875" style="1"/>
    <col min="3333" max="3333" width="23.796875" style="1" customWidth="1"/>
    <col min="3334" max="3334" width="8.796875" style="1" customWidth="1"/>
    <col min="3335" max="3336" width="8.19921875" style="1" customWidth="1"/>
    <col min="3337" max="3337" width="8.796875" style="1" customWidth="1"/>
    <col min="3338" max="3338" width="8.69921875" style="1" customWidth="1"/>
    <col min="3339" max="3339" width="8.796875" style="1" customWidth="1"/>
    <col min="3340" max="3340" width="11.3984375" style="1" customWidth="1"/>
    <col min="3341" max="3341" width="17.5" style="1" customWidth="1"/>
    <col min="3342" max="3588" width="8.796875" style="1"/>
    <col min="3589" max="3589" width="23.796875" style="1" customWidth="1"/>
    <col min="3590" max="3590" width="8.796875" style="1" customWidth="1"/>
    <col min="3591" max="3592" width="8.19921875" style="1" customWidth="1"/>
    <col min="3593" max="3593" width="8.796875" style="1" customWidth="1"/>
    <col min="3594" max="3594" width="8.69921875" style="1" customWidth="1"/>
    <col min="3595" max="3595" width="8.796875" style="1" customWidth="1"/>
    <col min="3596" max="3596" width="11.3984375" style="1" customWidth="1"/>
    <col min="3597" max="3597" width="17.5" style="1" customWidth="1"/>
    <col min="3598" max="3844" width="8.796875" style="1"/>
    <col min="3845" max="3845" width="23.796875" style="1" customWidth="1"/>
    <col min="3846" max="3846" width="8.796875" style="1" customWidth="1"/>
    <col min="3847" max="3848" width="8.19921875" style="1" customWidth="1"/>
    <col min="3849" max="3849" width="8.796875" style="1" customWidth="1"/>
    <col min="3850" max="3850" width="8.69921875" style="1" customWidth="1"/>
    <col min="3851" max="3851" width="8.796875" style="1" customWidth="1"/>
    <col min="3852" max="3852" width="11.3984375" style="1" customWidth="1"/>
    <col min="3853" max="3853" width="17.5" style="1" customWidth="1"/>
    <col min="3854" max="4100" width="8.796875" style="1"/>
    <col min="4101" max="4101" width="23.796875" style="1" customWidth="1"/>
    <col min="4102" max="4102" width="8.796875" style="1" customWidth="1"/>
    <col min="4103" max="4104" width="8.19921875" style="1" customWidth="1"/>
    <col min="4105" max="4105" width="8.796875" style="1" customWidth="1"/>
    <col min="4106" max="4106" width="8.69921875" style="1" customWidth="1"/>
    <col min="4107" max="4107" width="8.796875" style="1" customWidth="1"/>
    <col min="4108" max="4108" width="11.3984375" style="1" customWidth="1"/>
    <col min="4109" max="4109" width="17.5" style="1" customWidth="1"/>
    <col min="4110" max="4356" width="8.796875" style="1"/>
    <col min="4357" max="4357" width="23.796875" style="1" customWidth="1"/>
    <col min="4358" max="4358" width="8.796875" style="1" customWidth="1"/>
    <col min="4359" max="4360" width="8.19921875" style="1" customWidth="1"/>
    <col min="4361" max="4361" width="8.796875" style="1" customWidth="1"/>
    <col min="4362" max="4362" width="8.69921875" style="1" customWidth="1"/>
    <col min="4363" max="4363" width="8.796875" style="1" customWidth="1"/>
    <col min="4364" max="4364" width="11.3984375" style="1" customWidth="1"/>
    <col min="4365" max="4365" width="17.5" style="1" customWidth="1"/>
    <col min="4366" max="4612" width="8.796875" style="1"/>
    <col min="4613" max="4613" width="23.796875" style="1" customWidth="1"/>
    <col min="4614" max="4614" width="8.796875" style="1" customWidth="1"/>
    <col min="4615" max="4616" width="8.19921875" style="1" customWidth="1"/>
    <col min="4617" max="4617" width="8.796875" style="1" customWidth="1"/>
    <col min="4618" max="4618" width="8.69921875" style="1" customWidth="1"/>
    <col min="4619" max="4619" width="8.796875" style="1" customWidth="1"/>
    <col min="4620" max="4620" width="11.3984375" style="1" customWidth="1"/>
    <col min="4621" max="4621" width="17.5" style="1" customWidth="1"/>
    <col min="4622" max="4868" width="8.796875" style="1"/>
    <col min="4869" max="4869" width="23.796875" style="1" customWidth="1"/>
    <col min="4870" max="4870" width="8.796875" style="1" customWidth="1"/>
    <col min="4871" max="4872" width="8.19921875" style="1" customWidth="1"/>
    <col min="4873" max="4873" width="8.796875" style="1" customWidth="1"/>
    <col min="4874" max="4874" width="8.69921875" style="1" customWidth="1"/>
    <col min="4875" max="4875" width="8.796875" style="1" customWidth="1"/>
    <col min="4876" max="4876" width="11.3984375" style="1" customWidth="1"/>
    <col min="4877" max="4877" width="17.5" style="1" customWidth="1"/>
    <col min="4878" max="5124" width="8.796875" style="1"/>
    <col min="5125" max="5125" width="23.796875" style="1" customWidth="1"/>
    <col min="5126" max="5126" width="8.796875" style="1" customWidth="1"/>
    <col min="5127" max="5128" width="8.19921875" style="1" customWidth="1"/>
    <col min="5129" max="5129" width="8.796875" style="1" customWidth="1"/>
    <col min="5130" max="5130" width="8.69921875" style="1" customWidth="1"/>
    <col min="5131" max="5131" width="8.796875" style="1" customWidth="1"/>
    <col min="5132" max="5132" width="11.3984375" style="1" customWidth="1"/>
    <col min="5133" max="5133" width="17.5" style="1" customWidth="1"/>
    <col min="5134" max="5380" width="8.796875" style="1"/>
    <col min="5381" max="5381" width="23.796875" style="1" customWidth="1"/>
    <col min="5382" max="5382" width="8.796875" style="1" customWidth="1"/>
    <col min="5383" max="5384" width="8.19921875" style="1" customWidth="1"/>
    <col min="5385" max="5385" width="8.796875" style="1" customWidth="1"/>
    <col min="5386" max="5386" width="8.69921875" style="1" customWidth="1"/>
    <col min="5387" max="5387" width="8.796875" style="1" customWidth="1"/>
    <col min="5388" max="5388" width="11.3984375" style="1" customWidth="1"/>
    <col min="5389" max="5389" width="17.5" style="1" customWidth="1"/>
    <col min="5390" max="5636" width="8.796875" style="1"/>
    <col min="5637" max="5637" width="23.796875" style="1" customWidth="1"/>
    <col min="5638" max="5638" width="8.796875" style="1" customWidth="1"/>
    <col min="5639" max="5640" width="8.19921875" style="1" customWidth="1"/>
    <col min="5641" max="5641" width="8.796875" style="1" customWidth="1"/>
    <col min="5642" max="5642" width="8.69921875" style="1" customWidth="1"/>
    <col min="5643" max="5643" width="8.796875" style="1" customWidth="1"/>
    <col min="5644" max="5644" width="11.3984375" style="1" customWidth="1"/>
    <col min="5645" max="5645" width="17.5" style="1" customWidth="1"/>
    <col min="5646" max="5892" width="8.796875" style="1"/>
    <col min="5893" max="5893" width="23.796875" style="1" customWidth="1"/>
    <col min="5894" max="5894" width="8.796875" style="1" customWidth="1"/>
    <col min="5895" max="5896" width="8.19921875" style="1" customWidth="1"/>
    <col min="5897" max="5897" width="8.796875" style="1" customWidth="1"/>
    <col min="5898" max="5898" width="8.69921875" style="1" customWidth="1"/>
    <col min="5899" max="5899" width="8.796875" style="1" customWidth="1"/>
    <col min="5900" max="5900" width="11.3984375" style="1" customWidth="1"/>
    <col min="5901" max="5901" width="17.5" style="1" customWidth="1"/>
    <col min="5902" max="6148" width="8.796875" style="1"/>
    <col min="6149" max="6149" width="23.796875" style="1" customWidth="1"/>
    <col min="6150" max="6150" width="8.796875" style="1" customWidth="1"/>
    <col min="6151" max="6152" width="8.19921875" style="1" customWidth="1"/>
    <col min="6153" max="6153" width="8.796875" style="1" customWidth="1"/>
    <col min="6154" max="6154" width="8.69921875" style="1" customWidth="1"/>
    <col min="6155" max="6155" width="8.796875" style="1" customWidth="1"/>
    <col min="6156" max="6156" width="11.3984375" style="1" customWidth="1"/>
    <col min="6157" max="6157" width="17.5" style="1" customWidth="1"/>
    <col min="6158" max="6404" width="8.796875" style="1"/>
    <col min="6405" max="6405" width="23.796875" style="1" customWidth="1"/>
    <col min="6406" max="6406" width="8.796875" style="1" customWidth="1"/>
    <col min="6407" max="6408" width="8.19921875" style="1" customWidth="1"/>
    <col min="6409" max="6409" width="8.796875" style="1" customWidth="1"/>
    <col min="6410" max="6410" width="8.69921875" style="1" customWidth="1"/>
    <col min="6411" max="6411" width="8.796875" style="1" customWidth="1"/>
    <col min="6412" max="6412" width="11.3984375" style="1" customWidth="1"/>
    <col min="6413" max="6413" width="17.5" style="1" customWidth="1"/>
    <col min="6414" max="6660" width="8.796875" style="1"/>
    <col min="6661" max="6661" width="23.796875" style="1" customWidth="1"/>
    <col min="6662" max="6662" width="8.796875" style="1" customWidth="1"/>
    <col min="6663" max="6664" width="8.19921875" style="1" customWidth="1"/>
    <col min="6665" max="6665" width="8.796875" style="1" customWidth="1"/>
    <col min="6666" max="6666" width="8.69921875" style="1" customWidth="1"/>
    <col min="6667" max="6667" width="8.796875" style="1" customWidth="1"/>
    <col min="6668" max="6668" width="11.3984375" style="1" customWidth="1"/>
    <col min="6669" max="6669" width="17.5" style="1" customWidth="1"/>
    <col min="6670" max="6916" width="8.796875" style="1"/>
    <col min="6917" max="6917" width="23.796875" style="1" customWidth="1"/>
    <col min="6918" max="6918" width="8.796875" style="1" customWidth="1"/>
    <col min="6919" max="6920" width="8.19921875" style="1" customWidth="1"/>
    <col min="6921" max="6921" width="8.796875" style="1" customWidth="1"/>
    <col min="6922" max="6922" width="8.69921875" style="1" customWidth="1"/>
    <col min="6923" max="6923" width="8.796875" style="1" customWidth="1"/>
    <col min="6924" max="6924" width="11.3984375" style="1" customWidth="1"/>
    <col min="6925" max="6925" width="17.5" style="1" customWidth="1"/>
    <col min="6926" max="7172" width="8.796875" style="1"/>
    <col min="7173" max="7173" width="23.796875" style="1" customWidth="1"/>
    <col min="7174" max="7174" width="8.796875" style="1" customWidth="1"/>
    <col min="7175" max="7176" width="8.19921875" style="1" customWidth="1"/>
    <col min="7177" max="7177" width="8.796875" style="1" customWidth="1"/>
    <col min="7178" max="7178" width="8.69921875" style="1" customWidth="1"/>
    <col min="7179" max="7179" width="8.796875" style="1" customWidth="1"/>
    <col min="7180" max="7180" width="11.3984375" style="1" customWidth="1"/>
    <col min="7181" max="7181" width="17.5" style="1" customWidth="1"/>
    <col min="7182" max="7428" width="8.796875" style="1"/>
    <col min="7429" max="7429" width="23.796875" style="1" customWidth="1"/>
    <col min="7430" max="7430" width="8.796875" style="1" customWidth="1"/>
    <col min="7431" max="7432" width="8.19921875" style="1" customWidth="1"/>
    <col min="7433" max="7433" width="8.796875" style="1" customWidth="1"/>
    <col min="7434" max="7434" width="8.69921875" style="1" customWidth="1"/>
    <col min="7435" max="7435" width="8.796875" style="1" customWidth="1"/>
    <col min="7436" max="7436" width="11.3984375" style="1" customWidth="1"/>
    <col min="7437" max="7437" width="17.5" style="1" customWidth="1"/>
    <col min="7438" max="7684" width="8.796875" style="1"/>
    <col min="7685" max="7685" width="23.796875" style="1" customWidth="1"/>
    <col min="7686" max="7686" width="8.796875" style="1" customWidth="1"/>
    <col min="7687" max="7688" width="8.19921875" style="1" customWidth="1"/>
    <col min="7689" max="7689" width="8.796875" style="1" customWidth="1"/>
    <col min="7690" max="7690" width="8.69921875" style="1" customWidth="1"/>
    <col min="7691" max="7691" width="8.796875" style="1" customWidth="1"/>
    <col min="7692" max="7692" width="11.3984375" style="1" customWidth="1"/>
    <col min="7693" max="7693" width="17.5" style="1" customWidth="1"/>
    <col min="7694" max="7940" width="8.796875" style="1"/>
    <col min="7941" max="7941" width="23.796875" style="1" customWidth="1"/>
    <col min="7942" max="7942" width="8.796875" style="1" customWidth="1"/>
    <col min="7943" max="7944" width="8.19921875" style="1" customWidth="1"/>
    <col min="7945" max="7945" width="8.796875" style="1" customWidth="1"/>
    <col min="7946" max="7946" width="8.69921875" style="1" customWidth="1"/>
    <col min="7947" max="7947" width="8.796875" style="1" customWidth="1"/>
    <col min="7948" max="7948" width="11.3984375" style="1" customWidth="1"/>
    <col min="7949" max="7949" width="17.5" style="1" customWidth="1"/>
    <col min="7950" max="8196" width="8.796875" style="1"/>
    <col min="8197" max="8197" width="23.796875" style="1" customWidth="1"/>
    <col min="8198" max="8198" width="8.796875" style="1" customWidth="1"/>
    <col min="8199" max="8200" width="8.19921875" style="1" customWidth="1"/>
    <col min="8201" max="8201" width="8.796875" style="1" customWidth="1"/>
    <col min="8202" max="8202" width="8.69921875" style="1" customWidth="1"/>
    <col min="8203" max="8203" width="8.796875" style="1" customWidth="1"/>
    <col min="8204" max="8204" width="11.3984375" style="1" customWidth="1"/>
    <col min="8205" max="8205" width="17.5" style="1" customWidth="1"/>
    <col min="8206" max="8452" width="8.796875" style="1"/>
    <col min="8453" max="8453" width="23.796875" style="1" customWidth="1"/>
    <col min="8454" max="8454" width="8.796875" style="1" customWidth="1"/>
    <col min="8455" max="8456" width="8.19921875" style="1" customWidth="1"/>
    <col min="8457" max="8457" width="8.796875" style="1" customWidth="1"/>
    <col min="8458" max="8458" width="8.69921875" style="1" customWidth="1"/>
    <col min="8459" max="8459" width="8.796875" style="1" customWidth="1"/>
    <col min="8460" max="8460" width="11.3984375" style="1" customWidth="1"/>
    <col min="8461" max="8461" width="17.5" style="1" customWidth="1"/>
    <col min="8462" max="8708" width="8.796875" style="1"/>
    <col min="8709" max="8709" width="23.796875" style="1" customWidth="1"/>
    <col min="8710" max="8710" width="8.796875" style="1" customWidth="1"/>
    <col min="8711" max="8712" width="8.19921875" style="1" customWidth="1"/>
    <col min="8713" max="8713" width="8.796875" style="1" customWidth="1"/>
    <col min="8714" max="8714" width="8.69921875" style="1" customWidth="1"/>
    <col min="8715" max="8715" width="8.796875" style="1" customWidth="1"/>
    <col min="8716" max="8716" width="11.3984375" style="1" customWidth="1"/>
    <col min="8717" max="8717" width="17.5" style="1" customWidth="1"/>
    <col min="8718" max="8964" width="8.796875" style="1"/>
    <col min="8965" max="8965" width="23.796875" style="1" customWidth="1"/>
    <col min="8966" max="8966" width="8.796875" style="1" customWidth="1"/>
    <col min="8967" max="8968" width="8.19921875" style="1" customWidth="1"/>
    <col min="8969" max="8969" width="8.796875" style="1" customWidth="1"/>
    <col min="8970" max="8970" width="8.69921875" style="1" customWidth="1"/>
    <col min="8971" max="8971" width="8.796875" style="1" customWidth="1"/>
    <col min="8972" max="8972" width="11.3984375" style="1" customWidth="1"/>
    <col min="8973" max="8973" width="17.5" style="1" customWidth="1"/>
    <col min="8974" max="9220" width="8.796875" style="1"/>
    <col min="9221" max="9221" width="23.796875" style="1" customWidth="1"/>
    <col min="9222" max="9222" width="8.796875" style="1" customWidth="1"/>
    <col min="9223" max="9224" width="8.19921875" style="1" customWidth="1"/>
    <col min="9225" max="9225" width="8.796875" style="1" customWidth="1"/>
    <col min="9226" max="9226" width="8.69921875" style="1" customWidth="1"/>
    <col min="9227" max="9227" width="8.796875" style="1" customWidth="1"/>
    <col min="9228" max="9228" width="11.3984375" style="1" customWidth="1"/>
    <col min="9229" max="9229" width="17.5" style="1" customWidth="1"/>
    <col min="9230" max="9476" width="8.796875" style="1"/>
    <col min="9477" max="9477" width="23.796875" style="1" customWidth="1"/>
    <col min="9478" max="9478" width="8.796875" style="1" customWidth="1"/>
    <col min="9479" max="9480" width="8.19921875" style="1" customWidth="1"/>
    <col min="9481" max="9481" width="8.796875" style="1" customWidth="1"/>
    <col min="9482" max="9482" width="8.69921875" style="1" customWidth="1"/>
    <col min="9483" max="9483" width="8.796875" style="1" customWidth="1"/>
    <col min="9484" max="9484" width="11.3984375" style="1" customWidth="1"/>
    <col min="9485" max="9485" width="17.5" style="1" customWidth="1"/>
    <col min="9486" max="9732" width="8.796875" style="1"/>
    <col min="9733" max="9733" width="23.796875" style="1" customWidth="1"/>
    <col min="9734" max="9734" width="8.796875" style="1" customWidth="1"/>
    <col min="9735" max="9736" width="8.19921875" style="1" customWidth="1"/>
    <col min="9737" max="9737" width="8.796875" style="1" customWidth="1"/>
    <col min="9738" max="9738" width="8.69921875" style="1" customWidth="1"/>
    <col min="9739" max="9739" width="8.796875" style="1" customWidth="1"/>
    <col min="9740" max="9740" width="11.3984375" style="1" customWidth="1"/>
    <col min="9741" max="9741" width="17.5" style="1" customWidth="1"/>
    <col min="9742" max="9988" width="8.796875" style="1"/>
    <col min="9989" max="9989" width="23.796875" style="1" customWidth="1"/>
    <col min="9990" max="9990" width="8.796875" style="1" customWidth="1"/>
    <col min="9991" max="9992" width="8.19921875" style="1" customWidth="1"/>
    <col min="9993" max="9993" width="8.796875" style="1" customWidth="1"/>
    <col min="9994" max="9994" width="8.69921875" style="1" customWidth="1"/>
    <col min="9995" max="9995" width="8.796875" style="1" customWidth="1"/>
    <col min="9996" max="9996" width="11.3984375" style="1" customWidth="1"/>
    <col min="9997" max="9997" width="17.5" style="1" customWidth="1"/>
    <col min="9998" max="10244" width="8.796875" style="1"/>
    <col min="10245" max="10245" width="23.796875" style="1" customWidth="1"/>
    <col min="10246" max="10246" width="8.796875" style="1" customWidth="1"/>
    <col min="10247" max="10248" width="8.19921875" style="1" customWidth="1"/>
    <col min="10249" max="10249" width="8.796875" style="1" customWidth="1"/>
    <col min="10250" max="10250" width="8.69921875" style="1" customWidth="1"/>
    <col min="10251" max="10251" width="8.796875" style="1" customWidth="1"/>
    <col min="10252" max="10252" width="11.3984375" style="1" customWidth="1"/>
    <col min="10253" max="10253" width="17.5" style="1" customWidth="1"/>
    <col min="10254" max="10500" width="8.796875" style="1"/>
    <col min="10501" max="10501" width="23.796875" style="1" customWidth="1"/>
    <col min="10502" max="10502" width="8.796875" style="1" customWidth="1"/>
    <col min="10503" max="10504" width="8.19921875" style="1" customWidth="1"/>
    <col min="10505" max="10505" width="8.796875" style="1" customWidth="1"/>
    <col min="10506" max="10506" width="8.69921875" style="1" customWidth="1"/>
    <col min="10507" max="10507" width="8.796875" style="1" customWidth="1"/>
    <col min="10508" max="10508" width="11.3984375" style="1" customWidth="1"/>
    <col min="10509" max="10509" width="17.5" style="1" customWidth="1"/>
    <col min="10510" max="10756" width="8.796875" style="1"/>
    <col min="10757" max="10757" width="23.796875" style="1" customWidth="1"/>
    <col min="10758" max="10758" width="8.796875" style="1" customWidth="1"/>
    <col min="10759" max="10760" width="8.19921875" style="1" customWidth="1"/>
    <col min="10761" max="10761" width="8.796875" style="1" customWidth="1"/>
    <col min="10762" max="10762" width="8.69921875" style="1" customWidth="1"/>
    <col min="10763" max="10763" width="8.796875" style="1" customWidth="1"/>
    <col min="10764" max="10764" width="11.3984375" style="1" customWidth="1"/>
    <col min="10765" max="10765" width="17.5" style="1" customWidth="1"/>
    <col min="10766" max="11012" width="8.796875" style="1"/>
    <col min="11013" max="11013" width="23.796875" style="1" customWidth="1"/>
    <col min="11014" max="11014" width="8.796875" style="1" customWidth="1"/>
    <col min="11015" max="11016" width="8.19921875" style="1" customWidth="1"/>
    <col min="11017" max="11017" width="8.796875" style="1" customWidth="1"/>
    <col min="11018" max="11018" width="8.69921875" style="1" customWidth="1"/>
    <col min="11019" max="11019" width="8.796875" style="1" customWidth="1"/>
    <col min="11020" max="11020" width="11.3984375" style="1" customWidth="1"/>
    <col min="11021" max="11021" width="17.5" style="1" customWidth="1"/>
    <col min="11022" max="11268" width="8.796875" style="1"/>
    <col min="11269" max="11269" width="23.796875" style="1" customWidth="1"/>
    <col min="11270" max="11270" width="8.796875" style="1" customWidth="1"/>
    <col min="11271" max="11272" width="8.19921875" style="1" customWidth="1"/>
    <col min="11273" max="11273" width="8.796875" style="1" customWidth="1"/>
    <col min="11274" max="11274" width="8.69921875" style="1" customWidth="1"/>
    <col min="11275" max="11275" width="8.796875" style="1" customWidth="1"/>
    <col min="11276" max="11276" width="11.3984375" style="1" customWidth="1"/>
    <col min="11277" max="11277" width="17.5" style="1" customWidth="1"/>
    <col min="11278" max="11524" width="8.796875" style="1"/>
    <col min="11525" max="11525" width="23.796875" style="1" customWidth="1"/>
    <col min="11526" max="11526" width="8.796875" style="1" customWidth="1"/>
    <col min="11527" max="11528" width="8.19921875" style="1" customWidth="1"/>
    <col min="11529" max="11529" width="8.796875" style="1" customWidth="1"/>
    <col min="11530" max="11530" width="8.69921875" style="1" customWidth="1"/>
    <col min="11531" max="11531" width="8.796875" style="1" customWidth="1"/>
    <col min="11532" max="11532" width="11.3984375" style="1" customWidth="1"/>
    <col min="11533" max="11533" width="17.5" style="1" customWidth="1"/>
    <col min="11534" max="11780" width="8.796875" style="1"/>
    <col min="11781" max="11781" width="23.796875" style="1" customWidth="1"/>
    <col min="11782" max="11782" width="8.796875" style="1" customWidth="1"/>
    <col min="11783" max="11784" width="8.19921875" style="1" customWidth="1"/>
    <col min="11785" max="11785" width="8.796875" style="1" customWidth="1"/>
    <col min="11786" max="11786" width="8.69921875" style="1" customWidth="1"/>
    <col min="11787" max="11787" width="8.796875" style="1" customWidth="1"/>
    <col min="11788" max="11788" width="11.3984375" style="1" customWidth="1"/>
    <col min="11789" max="11789" width="17.5" style="1" customWidth="1"/>
    <col min="11790" max="12036" width="8.796875" style="1"/>
    <col min="12037" max="12037" width="23.796875" style="1" customWidth="1"/>
    <col min="12038" max="12038" width="8.796875" style="1" customWidth="1"/>
    <col min="12039" max="12040" width="8.19921875" style="1" customWidth="1"/>
    <col min="12041" max="12041" width="8.796875" style="1" customWidth="1"/>
    <col min="12042" max="12042" width="8.69921875" style="1" customWidth="1"/>
    <col min="12043" max="12043" width="8.796875" style="1" customWidth="1"/>
    <col min="12044" max="12044" width="11.3984375" style="1" customWidth="1"/>
    <col min="12045" max="12045" width="17.5" style="1" customWidth="1"/>
    <col min="12046" max="12292" width="8.796875" style="1"/>
    <col min="12293" max="12293" width="23.796875" style="1" customWidth="1"/>
    <col min="12294" max="12294" width="8.796875" style="1" customWidth="1"/>
    <col min="12295" max="12296" width="8.19921875" style="1" customWidth="1"/>
    <col min="12297" max="12297" width="8.796875" style="1" customWidth="1"/>
    <col min="12298" max="12298" width="8.69921875" style="1" customWidth="1"/>
    <col min="12299" max="12299" width="8.796875" style="1" customWidth="1"/>
    <col min="12300" max="12300" width="11.3984375" style="1" customWidth="1"/>
    <col min="12301" max="12301" width="17.5" style="1" customWidth="1"/>
    <col min="12302" max="12548" width="8.796875" style="1"/>
    <col min="12549" max="12549" width="23.796875" style="1" customWidth="1"/>
    <col min="12550" max="12550" width="8.796875" style="1" customWidth="1"/>
    <col min="12551" max="12552" width="8.19921875" style="1" customWidth="1"/>
    <col min="12553" max="12553" width="8.796875" style="1" customWidth="1"/>
    <col min="12554" max="12554" width="8.69921875" style="1" customWidth="1"/>
    <col min="12555" max="12555" width="8.796875" style="1" customWidth="1"/>
    <col min="12556" max="12556" width="11.3984375" style="1" customWidth="1"/>
    <col min="12557" max="12557" width="17.5" style="1" customWidth="1"/>
    <col min="12558" max="12804" width="8.796875" style="1"/>
    <col min="12805" max="12805" width="23.796875" style="1" customWidth="1"/>
    <col min="12806" max="12806" width="8.796875" style="1" customWidth="1"/>
    <col min="12807" max="12808" width="8.19921875" style="1" customWidth="1"/>
    <col min="12809" max="12809" width="8.796875" style="1" customWidth="1"/>
    <col min="12810" max="12810" width="8.69921875" style="1" customWidth="1"/>
    <col min="12811" max="12811" width="8.796875" style="1" customWidth="1"/>
    <col min="12812" max="12812" width="11.3984375" style="1" customWidth="1"/>
    <col min="12813" max="12813" width="17.5" style="1" customWidth="1"/>
    <col min="12814" max="13060" width="8.796875" style="1"/>
    <col min="13061" max="13061" width="23.796875" style="1" customWidth="1"/>
    <col min="13062" max="13062" width="8.796875" style="1" customWidth="1"/>
    <col min="13063" max="13064" width="8.19921875" style="1" customWidth="1"/>
    <col min="13065" max="13065" width="8.796875" style="1" customWidth="1"/>
    <col min="13066" max="13066" width="8.69921875" style="1" customWidth="1"/>
    <col min="13067" max="13067" width="8.796875" style="1" customWidth="1"/>
    <col min="13068" max="13068" width="11.3984375" style="1" customWidth="1"/>
    <col min="13069" max="13069" width="17.5" style="1" customWidth="1"/>
    <col min="13070" max="13316" width="8.796875" style="1"/>
    <col min="13317" max="13317" width="23.796875" style="1" customWidth="1"/>
    <col min="13318" max="13318" width="8.796875" style="1" customWidth="1"/>
    <col min="13319" max="13320" width="8.19921875" style="1" customWidth="1"/>
    <col min="13321" max="13321" width="8.796875" style="1" customWidth="1"/>
    <col min="13322" max="13322" width="8.69921875" style="1" customWidth="1"/>
    <col min="13323" max="13323" width="8.796875" style="1" customWidth="1"/>
    <col min="13324" max="13324" width="11.3984375" style="1" customWidth="1"/>
    <col min="13325" max="13325" width="17.5" style="1" customWidth="1"/>
    <col min="13326" max="13572" width="8.796875" style="1"/>
    <col min="13573" max="13573" width="23.796875" style="1" customWidth="1"/>
    <col min="13574" max="13574" width="8.796875" style="1" customWidth="1"/>
    <col min="13575" max="13576" width="8.19921875" style="1" customWidth="1"/>
    <col min="13577" max="13577" width="8.796875" style="1" customWidth="1"/>
    <col min="13578" max="13578" width="8.69921875" style="1" customWidth="1"/>
    <col min="13579" max="13579" width="8.796875" style="1" customWidth="1"/>
    <col min="13580" max="13580" width="11.3984375" style="1" customWidth="1"/>
    <col min="13581" max="13581" width="17.5" style="1" customWidth="1"/>
    <col min="13582" max="13828" width="8.796875" style="1"/>
    <col min="13829" max="13829" width="23.796875" style="1" customWidth="1"/>
    <col min="13830" max="13830" width="8.796875" style="1" customWidth="1"/>
    <col min="13831" max="13832" width="8.19921875" style="1" customWidth="1"/>
    <col min="13833" max="13833" width="8.796875" style="1" customWidth="1"/>
    <col min="13834" max="13834" width="8.69921875" style="1" customWidth="1"/>
    <col min="13835" max="13835" width="8.796875" style="1" customWidth="1"/>
    <col min="13836" max="13836" width="11.3984375" style="1" customWidth="1"/>
    <col min="13837" max="13837" width="17.5" style="1" customWidth="1"/>
    <col min="13838" max="14084" width="8.796875" style="1"/>
    <col min="14085" max="14085" width="23.796875" style="1" customWidth="1"/>
    <col min="14086" max="14086" width="8.796875" style="1" customWidth="1"/>
    <col min="14087" max="14088" width="8.19921875" style="1" customWidth="1"/>
    <col min="14089" max="14089" width="8.796875" style="1" customWidth="1"/>
    <col min="14090" max="14090" width="8.69921875" style="1" customWidth="1"/>
    <col min="14091" max="14091" width="8.796875" style="1" customWidth="1"/>
    <col min="14092" max="14092" width="11.3984375" style="1" customWidth="1"/>
    <col min="14093" max="14093" width="17.5" style="1" customWidth="1"/>
    <col min="14094" max="14340" width="8.796875" style="1"/>
    <col min="14341" max="14341" width="23.796875" style="1" customWidth="1"/>
    <col min="14342" max="14342" width="8.796875" style="1" customWidth="1"/>
    <col min="14343" max="14344" width="8.19921875" style="1" customWidth="1"/>
    <col min="14345" max="14345" width="8.796875" style="1" customWidth="1"/>
    <col min="14346" max="14346" width="8.69921875" style="1" customWidth="1"/>
    <col min="14347" max="14347" width="8.796875" style="1" customWidth="1"/>
    <col min="14348" max="14348" width="11.3984375" style="1" customWidth="1"/>
    <col min="14349" max="14349" width="17.5" style="1" customWidth="1"/>
    <col min="14350" max="14596" width="8.796875" style="1"/>
    <col min="14597" max="14597" width="23.796875" style="1" customWidth="1"/>
    <col min="14598" max="14598" width="8.796875" style="1" customWidth="1"/>
    <col min="14599" max="14600" width="8.19921875" style="1" customWidth="1"/>
    <col min="14601" max="14601" width="8.796875" style="1" customWidth="1"/>
    <col min="14602" max="14602" width="8.69921875" style="1" customWidth="1"/>
    <col min="14603" max="14603" width="8.796875" style="1" customWidth="1"/>
    <col min="14604" max="14604" width="11.3984375" style="1" customWidth="1"/>
    <col min="14605" max="14605" width="17.5" style="1" customWidth="1"/>
    <col min="14606" max="14852" width="8.796875" style="1"/>
    <col min="14853" max="14853" width="23.796875" style="1" customWidth="1"/>
    <col min="14854" max="14854" width="8.796875" style="1" customWidth="1"/>
    <col min="14855" max="14856" width="8.19921875" style="1" customWidth="1"/>
    <col min="14857" max="14857" width="8.796875" style="1" customWidth="1"/>
    <col min="14858" max="14858" width="8.69921875" style="1" customWidth="1"/>
    <col min="14859" max="14859" width="8.796875" style="1" customWidth="1"/>
    <col min="14860" max="14860" width="11.3984375" style="1" customWidth="1"/>
    <col min="14861" max="14861" width="17.5" style="1" customWidth="1"/>
    <col min="14862" max="15108" width="8.796875" style="1"/>
    <col min="15109" max="15109" width="23.796875" style="1" customWidth="1"/>
    <col min="15110" max="15110" width="8.796875" style="1" customWidth="1"/>
    <col min="15111" max="15112" width="8.19921875" style="1" customWidth="1"/>
    <col min="15113" max="15113" width="8.796875" style="1" customWidth="1"/>
    <col min="15114" max="15114" width="8.69921875" style="1" customWidth="1"/>
    <col min="15115" max="15115" width="8.796875" style="1" customWidth="1"/>
    <col min="15116" max="15116" width="11.3984375" style="1" customWidth="1"/>
    <col min="15117" max="15117" width="17.5" style="1" customWidth="1"/>
    <col min="15118" max="15364" width="8.796875" style="1"/>
    <col min="15365" max="15365" width="23.796875" style="1" customWidth="1"/>
    <col min="15366" max="15366" width="8.796875" style="1" customWidth="1"/>
    <col min="15367" max="15368" width="8.19921875" style="1" customWidth="1"/>
    <col min="15369" max="15369" width="8.796875" style="1" customWidth="1"/>
    <col min="15370" max="15370" width="8.69921875" style="1" customWidth="1"/>
    <col min="15371" max="15371" width="8.796875" style="1" customWidth="1"/>
    <col min="15372" max="15372" width="11.3984375" style="1" customWidth="1"/>
    <col min="15373" max="15373" width="17.5" style="1" customWidth="1"/>
    <col min="15374" max="15620" width="8.796875" style="1"/>
    <col min="15621" max="15621" width="23.796875" style="1" customWidth="1"/>
    <col min="15622" max="15622" width="8.796875" style="1" customWidth="1"/>
    <col min="15623" max="15624" width="8.19921875" style="1" customWidth="1"/>
    <col min="15625" max="15625" width="8.796875" style="1" customWidth="1"/>
    <col min="15626" max="15626" width="8.69921875" style="1" customWidth="1"/>
    <col min="15627" max="15627" width="8.796875" style="1" customWidth="1"/>
    <col min="15628" max="15628" width="11.3984375" style="1" customWidth="1"/>
    <col min="15629" max="15629" width="17.5" style="1" customWidth="1"/>
    <col min="15630" max="15876" width="8.796875" style="1"/>
    <col min="15877" max="15877" width="23.796875" style="1" customWidth="1"/>
    <col min="15878" max="15878" width="8.796875" style="1" customWidth="1"/>
    <col min="15879" max="15880" width="8.19921875" style="1" customWidth="1"/>
    <col min="15881" max="15881" width="8.796875" style="1" customWidth="1"/>
    <col min="15882" max="15882" width="8.69921875" style="1" customWidth="1"/>
    <col min="15883" max="15883" width="8.796875" style="1" customWidth="1"/>
    <col min="15884" max="15884" width="11.3984375" style="1" customWidth="1"/>
    <col min="15885" max="15885" width="17.5" style="1" customWidth="1"/>
    <col min="15886" max="16132" width="8.796875" style="1"/>
    <col min="16133" max="16133" width="23.796875" style="1" customWidth="1"/>
    <col min="16134" max="16134" width="8.796875" style="1" customWidth="1"/>
    <col min="16135" max="16136" width="8.19921875" style="1" customWidth="1"/>
    <col min="16137" max="16137" width="8.796875" style="1" customWidth="1"/>
    <col min="16138" max="16138" width="8.69921875" style="1" customWidth="1"/>
    <col min="16139" max="16139" width="8.796875" style="1" customWidth="1"/>
    <col min="16140" max="16140" width="11.3984375" style="1" customWidth="1"/>
    <col min="16141" max="16141" width="17.5" style="1" customWidth="1"/>
    <col min="16142" max="16384" width="8.796875" style="1"/>
  </cols>
  <sheetData>
    <row r="1" spans="1:13" ht="25.2" customHeight="1" x14ac:dyDescent="0.45">
      <c r="A1" s="435" t="s">
        <v>0</v>
      </c>
      <c r="B1" s="436"/>
      <c r="C1" s="436"/>
      <c r="D1" s="436"/>
      <c r="E1" s="436"/>
      <c r="F1" s="436"/>
      <c r="G1" s="436"/>
      <c r="H1" s="436"/>
      <c r="I1" s="436"/>
      <c r="J1" s="436"/>
      <c r="K1" s="436"/>
      <c r="L1" s="436"/>
      <c r="M1" s="436"/>
    </row>
    <row r="2" spans="1:13" ht="22.2" customHeight="1" x14ac:dyDescent="0.45">
      <c r="A2" s="437" t="s">
        <v>1</v>
      </c>
      <c r="B2" s="436"/>
      <c r="C2" s="436"/>
      <c r="D2" s="436"/>
      <c r="E2" s="436"/>
      <c r="F2" s="436"/>
      <c r="G2" s="436"/>
      <c r="H2" s="436"/>
      <c r="I2" s="436"/>
      <c r="J2" s="436"/>
      <c r="K2" s="436"/>
      <c r="L2" s="436"/>
      <c r="M2" s="436"/>
    </row>
    <row r="3" spans="1:13" ht="19.95" customHeight="1" x14ac:dyDescent="0.45">
      <c r="A3" s="2"/>
    </row>
    <row r="4" spans="1:13" ht="19.95" customHeight="1" x14ac:dyDescent="0.45">
      <c r="A4" s="438" t="s">
        <v>2</v>
      </c>
      <c r="B4" s="436"/>
      <c r="C4" s="436"/>
      <c r="D4" s="436"/>
      <c r="E4" s="436"/>
      <c r="F4" s="436"/>
      <c r="G4" s="436"/>
      <c r="H4" s="436"/>
      <c r="I4" s="436"/>
      <c r="J4" s="436"/>
      <c r="K4" s="436"/>
      <c r="L4" s="436"/>
      <c r="M4" s="436"/>
    </row>
    <row r="5" spans="1:13" ht="34.799999999999997" customHeight="1" x14ac:dyDescent="0.45">
      <c r="A5" s="435" t="s">
        <v>3</v>
      </c>
      <c r="B5" s="436"/>
      <c r="C5" s="436"/>
      <c r="D5" s="436"/>
      <c r="E5" s="436"/>
      <c r="F5" s="436"/>
      <c r="G5" s="436"/>
      <c r="H5" s="436"/>
      <c r="I5" s="436"/>
      <c r="J5" s="436"/>
      <c r="K5" s="436"/>
      <c r="L5" s="436"/>
      <c r="M5" s="436"/>
    </row>
    <row r="6" spans="1:13" ht="22.05" customHeight="1" x14ac:dyDescent="0.45">
      <c r="E6" s="4"/>
      <c r="F6" s="4" t="s">
        <v>4</v>
      </c>
      <c r="G6" s="434" t="str">
        <f>IF(入力シート!D2=0,"",入力シート!D2)</f>
        <v/>
      </c>
      <c r="H6" s="434"/>
      <c r="I6" s="434"/>
      <c r="J6" s="5" t="s">
        <v>5</v>
      </c>
      <c r="K6" s="27"/>
      <c r="L6" s="27"/>
    </row>
    <row r="7" spans="1:13" ht="22.05" customHeight="1" x14ac:dyDescent="0.45">
      <c r="D7" s="23" t="s">
        <v>6</v>
      </c>
      <c r="E7" s="6" t="s">
        <v>49</v>
      </c>
      <c r="F7" s="434" t="str">
        <f>IF(入力シート!D3=0,"",入力シート!D3)</f>
        <v/>
      </c>
      <c r="G7" s="434"/>
      <c r="H7" s="434"/>
      <c r="I7" s="434"/>
      <c r="J7" s="434"/>
      <c r="K7" s="434"/>
      <c r="L7" s="434"/>
      <c r="M7" s="434"/>
    </row>
    <row r="8" spans="1:13" ht="22.05" customHeight="1" x14ac:dyDescent="0.45">
      <c r="E8" s="7" t="s">
        <v>50</v>
      </c>
      <c r="F8" s="434" t="str">
        <f>IF(入力シート!D4=0,"",入力シート!D4)</f>
        <v/>
      </c>
      <c r="G8" s="434"/>
      <c r="H8" s="434"/>
      <c r="I8" s="434"/>
      <c r="J8" s="434"/>
      <c r="K8" s="434"/>
      <c r="L8" s="434"/>
      <c r="M8" s="434"/>
    </row>
    <row r="9" spans="1:13" ht="22.05" customHeight="1" x14ac:dyDescent="0.45">
      <c r="A9" s="3" t="s">
        <v>7</v>
      </c>
      <c r="E9" s="6" t="s">
        <v>8</v>
      </c>
      <c r="F9" s="434" t="str">
        <f>IF(入力シート!D7=0,"",入力シート!D7)</f>
        <v/>
      </c>
      <c r="G9" s="434"/>
      <c r="H9" s="434"/>
      <c r="I9" s="4"/>
      <c r="J9" s="4"/>
      <c r="K9" s="4"/>
      <c r="L9" s="4"/>
      <c r="M9" s="4"/>
    </row>
    <row r="10" spans="1:13" ht="19.95" customHeight="1" x14ac:dyDescent="0.45">
      <c r="A10" s="5"/>
    </row>
    <row r="11" spans="1:13" ht="43.8" customHeight="1" x14ac:dyDescent="0.45">
      <c r="A11" s="435" t="s">
        <v>9</v>
      </c>
      <c r="B11" s="436"/>
      <c r="C11" s="436"/>
      <c r="D11" s="436"/>
      <c r="E11" s="436"/>
      <c r="F11" s="436"/>
      <c r="G11" s="436"/>
      <c r="H11" s="436"/>
      <c r="I11" s="436"/>
      <c r="J11" s="436"/>
      <c r="K11" s="436"/>
      <c r="L11" s="436"/>
      <c r="M11" s="436"/>
    </row>
    <row r="12" spans="1:13" ht="19.95" customHeight="1" x14ac:dyDescent="0.45">
      <c r="A12" s="437" t="s">
        <v>10</v>
      </c>
      <c r="B12" s="436"/>
      <c r="C12" s="436"/>
      <c r="D12" s="436"/>
      <c r="E12" s="436"/>
      <c r="F12" s="436"/>
      <c r="G12" s="436"/>
      <c r="H12" s="436"/>
      <c r="I12" s="436"/>
      <c r="J12" s="436"/>
      <c r="K12" s="436"/>
      <c r="L12" s="436"/>
      <c r="M12" s="436"/>
    </row>
    <row r="13" spans="1:13" ht="22.05" customHeight="1" x14ac:dyDescent="0.45">
      <c r="A13" s="8" t="s">
        <v>11</v>
      </c>
      <c r="B13" s="445" t="str">
        <f>IF(入力シート!D14=0,"",入力シート!D14)</f>
        <v/>
      </c>
      <c r="C13" s="446"/>
      <c r="D13" s="446"/>
      <c r="E13" s="446"/>
      <c r="F13" s="446"/>
      <c r="G13" s="446"/>
      <c r="H13" s="446"/>
      <c r="I13" s="446"/>
      <c r="J13" s="446"/>
      <c r="K13" s="446"/>
      <c r="L13" s="446"/>
      <c r="M13" s="447"/>
    </row>
    <row r="14" spans="1:13" ht="22.05" customHeight="1" x14ac:dyDescent="0.45">
      <c r="A14" s="8" t="s">
        <v>12</v>
      </c>
      <c r="B14" s="9"/>
      <c r="C14" s="10"/>
      <c r="D14" s="11" t="s">
        <v>13</v>
      </c>
      <c r="E14" s="10"/>
      <c r="F14" s="34" t="s">
        <v>103</v>
      </c>
      <c r="G14" s="10" t="str">
        <f>IF(入力シート!D15="共有",IF(入力シート!E15=0,"","（"&amp;入力シート!E15&amp;"人）"),"")</f>
        <v/>
      </c>
      <c r="H14" s="10"/>
      <c r="I14" s="11" t="s">
        <v>104</v>
      </c>
      <c r="J14" s="11"/>
      <c r="K14" s="11" t="str">
        <f>IF(入力シート!D15="その他",IF(入力シート!E15=0,"","（"&amp;入力シート!E15&amp;"）"),"")</f>
        <v/>
      </c>
      <c r="L14" s="11"/>
      <c r="M14" s="12"/>
    </row>
    <row r="15" spans="1:13" ht="22.05" customHeight="1" x14ac:dyDescent="0.45">
      <c r="A15" s="439" t="s">
        <v>14</v>
      </c>
      <c r="B15" s="440" t="str">
        <f>IF(入力シート!D16=0,""&amp;"人槽",入力シート!D16&amp;"人槽")</f>
        <v>人槽</v>
      </c>
      <c r="C15" s="441"/>
      <c r="D15" s="444" t="s">
        <v>15</v>
      </c>
      <c r="E15" s="444"/>
      <c r="F15" s="444" t="str">
        <f>IF(入力シート!D17=0,"",入力シート!D17)</f>
        <v/>
      </c>
      <c r="G15" s="444"/>
      <c r="H15" s="444"/>
      <c r="I15" s="444"/>
      <c r="J15" s="444"/>
      <c r="K15" s="444"/>
      <c r="L15" s="444"/>
      <c r="M15" s="444"/>
    </row>
    <row r="16" spans="1:13" ht="22.05" customHeight="1" x14ac:dyDescent="0.45">
      <c r="A16" s="439"/>
      <c r="B16" s="442"/>
      <c r="C16" s="443"/>
      <c r="D16" s="444" t="s">
        <v>16</v>
      </c>
      <c r="E16" s="444"/>
      <c r="F16" s="444" t="str">
        <f>IF(入力シート!D18=0,"",入力シート!D18)</f>
        <v/>
      </c>
      <c r="G16" s="444"/>
      <c r="H16" s="444"/>
      <c r="I16" s="444"/>
      <c r="J16" s="445" t="s">
        <v>60</v>
      </c>
      <c r="K16" s="446"/>
      <c r="L16" s="25" t="s">
        <v>57</v>
      </c>
      <c r="M16" s="28" t="s">
        <v>58</v>
      </c>
    </row>
    <row r="17" spans="1:13" ht="22.05" customHeight="1" x14ac:dyDescent="0.45">
      <c r="A17" s="439" t="s">
        <v>17</v>
      </c>
      <c r="B17" s="14" t="s">
        <v>18</v>
      </c>
      <c r="C17" s="448" t="s">
        <v>19</v>
      </c>
      <c r="D17" s="448"/>
      <c r="E17" s="449" t="str">
        <f>IF(入力シート!D20=0,"",入力シート!D20)</f>
        <v/>
      </c>
      <c r="F17" s="449"/>
      <c r="G17" s="15" t="s">
        <v>20</v>
      </c>
      <c r="H17" s="15"/>
      <c r="I17" s="14"/>
      <c r="J17" s="14"/>
      <c r="K17" s="14"/>
      <c r="L17" s="14"/>
      <c r="M17" s="16"/>
    </row>
    <row r="18" spans="1:13" ht="22.05" customHeight="1" x14ac:dyDescent="0.45">
      <c r="A18" s="439"/>
      <c r="B18" s="14" t="s">
        <v>21</v>
      </c>
      <c r="C18" s="448" t="s">
        <v>22</v>
      </c>
      <c r="D18" s="448"/>
      <c r="E18" s="449" t="str">
        <f>IF(入力シート!D21=0,"",入力シート!D21)</f>
        <v/>
      </c>
      <c r="F18" s="449"/>
      <c r="G18" s="15" t="s">
        <v>20</v>
      </c>
      <c r="H18" s="15"/>
      <c r="I18" s="14"/>
      <c r="J18" s="14"/>
      <c r="K18" s="14"/>
      <c r="L18" s="14"/>
      <c r="M18" s="16"/>
    </row>
    <row r="19" spans="1:13" ht="22.05" customHeight="1" x14ac:dyDescent="0.45">
      <c r="A19" s="439"/>
      <c r="B19" s="14"/>
      <c r="C19" s="448" t="s">
        <v>23</v>
      </c>
      <c r="D19" s="448"/>
      <c r="E19" s="449" t="str">
        <f>IF(入力シート!D22=0,"",入力シート!D22)</f>
        <v/>
      </c>
      <c r="F19" s="449"/>
      <c r="G19" s="14" t="s">
        <v>20</v>
      </c>
      <c r="H19" s="14"/>
      <c r="I19" s="14"/>
      <c r="J19" s="14"/>
      <c r="K19" s="14"/>
      <c r="L19" s="14"/>
      <c r="M19" s="16"/>
    </row>
    <row r="20" spans="1:13" ht="22.05" customHeight="1" x14ac:dyDescent="0.45">
      <c r="A20" s="8" t="s">
        <v>24</v>
      </c>
      <c r="B20" s="24" t="s">
        <v>51</v>
      </c>
      <c r="C20" s="25" t="s">
        <v>52</v>
      </c>
      <c r="D20" s="25" t="s">
        <v>53</v>
      </c>
      <c r="E20" s="26" t="s">
        <v>54</v>
      </c>
      <c r="F20" s="10" t="s">
        <v>55</v>
      </c>
      <c r="G20" s="10" t="s">
        <v>56</v>
      </c>
      <c r="H20" s="25" t="s">
        <v>57</v>
      </c>
      <c r="I20" s="25" t="s">
        <v>58</v>
      </c>
      <c r="J20" s="446" t="s">
        <v>59</v>
      </c>
      <c r="K20" s="446"/>
      <c r="L20" s="25" t="s">
        <v>57</v>
      </c>
      <c r="M20" s="12" t="s">
        <v>58</v>
      </c>
    </row>
    <row r="21" spans="1:13" ht="22.05" customHeight="1" x14ac:dyDescent="0.45">
      <c r="A21" s="8" t="s">
        <v>25</v>
      </c>
      <c r="B21" s="31" t="s">
        <v>61</v>
      </c>
      <c r="C21" s="32" t="s">
        <v>62</v>
      </c>
      <c r="D21" s="10" t="s">
        <v>63</v>
      </c>
      <c r="E21" s="10" t="s">
        <v>64</v>
      </c>
      <c r="F21" s="446" t="s">
        <v>65</v>
      </c>
      <c r="G21" s="446"/>
      <c r="H21" s="10"/>
      <c r="I21" s="10"/>
      <c r="J21" s="10"/>
      <c r="K21" s="10"/>
      <c r="L21" s="10"/>
      <c r="M21" s="12"/>
    </row>
    <row r="22" spans="1:13" ht="22.05" customHeight="1" x14ac:dyDescent="0.45">
      <c r="A22" s="8" t="s">
        <v>26</v>
      </c>
      <c r="B22" s="17" t="s">
        <v>27</v>
      </c>
      <c r="C22" s="458" t="str">
        <f>IF(見積り!G49=0,"",見積り!G49)</f>
        <v/>
      </c>
      <c r="D22" s="458"/>
      <c r="E22" s="458"/>
      <c r="F22" s="458"/>
      <c r="G22" s="18" t="s">
        <v>28</v>
      </c>
      <c r="H22" s="1"/>
      <c r="I22" s="18"/>
      <c r="J22" s="18"/>
      <c r="K22" s="18"/>
      <c r="L22" s="18"/>
      <c r="M22" s="19"/>
    </row>
    <row r="23" spans="1:13" ht="22.05" customHeight="1" x14ac:dyDescent="0.45">
      <c r="A23" s="8" t="s">
        <v>29</v>
      </c>
      <c r="B23" s="20" t="s">
        <v>27</v>
      </c>
      <c r="C23" s="458" t="str">
        <f>IF(入力シート!D28=0,"",入力シート!D28)</f>
        <v/>
      </c>
      <c r="D23" s="458"/>
      <c r="E23" s="458"/>
      <c r="F23" s="458"/>
      <c r="G23" s="11" t="s">
        <v>30</v>
      </c>
      <c r="H23" s="11"/>
      <c r="I23" s="11"/>
      <c r="J23" s="11"/>
      <c r="K23" s="11"/>
      <c r="L23" s="11"/>
      <c r="M23" s="21"/>
    </row>
    <row r="24" spans="1:13" ht="22.05" customHeight="1" x14ac:dyDescent="0.45">
      <c r="A24" s="8" t="s">
        <v>31</v>
      </c>
      <c r="B24" s="17" t="s">
        <v>27</v>
      </c>
      <c r="C24" s="458" t="str">
        <f>IF(見積り!J49=0,"",見積り!J49)</f>
        <v/>
      </c>
      <c r="D24" s="458"/>
      <c r="E24" s="458"/>
      <c r="F24" s="458"/>
      <c r="G24" s="18" t="s">
        <v>28</v>
      </c>
      <c r="H24" s="18"/>
      <c r="I24" s="18"/>
      <c r="J24" s="18"/>
      <c r="K24" s="18"/>
      <c r="L24" s="18"/>
      <c r="M24" s="19"/>
    </row>
    <row r="25" spans="1:13" ht="22.05" customHeight="1" x14ac:dyDescent="0.45">
      <c r="A25" s="8" t="s">
        <v>32</v>
      </c>
      <c r="B25" s="20" t="s">
        <v>27</v>
      </c>
      <c r="C25" s="458" t="str">
        <f>IF(入力シート!D29=0,"",入力シート!D29)</f>
        <v/>
      </c>
      <c r="D25" s="458"/>
      <c r="E25" s="458"/>
      <c r="F25" s="458"/>
      <c r="G25" s="11" t="s">
        <v>30</v>
      </c>
      <c r="H25" s="11"/>
      <c r="I25" s="11"/>
      <c r="J25" s="11"/>
      <c r="K25" s="11"/>
      <c r="L25" s="11"/>
      <c r="M25" s="21"/>
    </row>
    <row r="26" spans="1:13" ht="22.05" customHeight="1" x14ac:dyDescent="0.45">
      <c r="A26" s="8" t="s">
        <v>66</v>
      </c>
      <c r="B26" s="20" t="s">
        <v>27</v>
      </c>
      <c r="C26" s="458" t="str">
        <f>IF(見積り!I49=0,"",見積り!I49)</f>
        <v/>
      </c>
      <c r="D26" s="458"/>
      <c r="E26" s="458"/>
      <c r="F26" s="458"/>
      <c r="G26" s="11" t="s">
        <v>76</v>
      </c>
      <c r="H26" s="11"/>
      <c r="I26" s="11"/>
      <c r="J26" s="11"/>
      <c r="K26" s="11"/>
      <c r="L26" s="11"/>
      <c r="M26" s="21"/>
    </row>
    <row r="27" spans="1:13" ht="22.05" customHeight="1" x14ac:dyDescent="0.45">
      <c r="A27" s="8" t="s">
        <v>67</v>
      </c>
      <c r="B27" s="20" t="s">
        <v>27</v>
      </c>
      <c r="C27" s="458" t="str">
        <f>IF(入力シート!D30=0,"",入力シート!D30)</f>
        <v/>
      </c>
      <c r="D27" s="458"/>
      <c r="E27" s="458"/>
      <c r="F27" s="458"/>
      <c r="G27" s="11" t="s">
        <v>30</v>
      </c>
      <c r="H27" s="11"/>
      <c r="I27" s="11"/>
      <c r="J27" s="11"/>
      <c r="K27" s="11"/>
      <c r="L27" s="11"/>
      <c r="M27" s="21"/>
    </row>
    <row r="28" spans="1:13" ht="22.05" customHeight="1" x14ac:dyDescent="0.45">
      <c r="A28" s="450" t="s">
        <v>68</v>
      </c>
      <c r="B28" s="451" t="s">
        <v>27</v>
      </c>
      <c r="C28" s="458"/>
      <c r="D28" s="458"/>
      <c r="E28" s="458"/>
      <c r="F28" s="458"/>
      <c r="G28" s="456" t="s">
        <v>28</v>
      </c>
      <c r="H28" s="456"/>
      <c r="I28" s="456"/>
      <c r="J28" s="456"/>
      <c r="K28" s="456"/>
      <c r="L28" s="456"/>
      <c r="M28" s="457"/>
    </row>
    <row r="29" spans="1:13" ht="22.05" customHeight="1" x14ac:dyDescent="0.45">
      <c r="A29" s="450"/>
      <c r="B29" s="451"/>
      <c r="C29" s="458"/>
      <c r="D29" s="458"/>
      <c r="E29" s="458"/>
      <c r="F29" s="458"/>
      <c r="G29" s="456"/>
      <c r="H29" s="456"/>
      <c r="I29" s="456"/>
      <c r="J29" s="456"/>
      <c r="K29" s="456"/>
      <c r="L29" s="456"/>
      <c r="M29" s="457"/>
    </row>
    <row r="30" spans="1:13" ht="22.05" customHeight="1" x14ac:dyDescent="0.45">
      <c r="A30" s="8" t="s">
        <v>69</v>
      </c>
      <c r="B30" s="20" t="s">
        <v>27</v>
      </c>
      <c r="C30" s="458" t="str">
        <f>IF(入力シート!D31=0,"",入力シート!D31)</f>
        <v/>
      </c>
      <c r="D30" s="458"/>
      <c r="E30" s="458"/>
      <c r="F30" s="458"/>
      <c r="G30" s="11" t="s">
        <v>30</v>
      </c>
      <c r="H30" s="11"/>
      <c r="I30" s="11"/>
      <c r="J30" s="11"/>
      <c r="K30" s="11"/>
      <c r="L30" s="11"/>
      <c r="M30" s="21"/>
    </row>
    <row r="31" spans="1:13" ht="22.05" customHeight="1" x14ac:dyDescent="0.45">
      <c r="A31" s="8" t="s">
        <v>171</v>
      </c>
      <c r="B31" s="13" t="s">
        <v>33</v>
      </c>
      <c r="C31" s="452" t="str">
        <f>IF(入力シート!D32=0,"",入力シート!D32)</f>
        <v/>
      </c>
      <c r="D31" s="452"/>
      <c r="E31" s="452"/>
      <c r="F31" s="452"/>
      <c r="G31" s="13" t="s">
        <v>34</v>
      </c>
      <c r="H31" s="453" t="str">
        <f>IF(入力シート!D33=0,"",入力シート!D33)</f>
        <v/>
      </c>
      <c r="I31" s="454"/>
      <c r="J31" s="454"/>
      <c r="K31" s="454"/>
      <c r="L31" s="454"/>
      <c r="M31" s="455"/>
    </row>
    <row r="32" spans="1:13" ht="22.05" customHeight="1" x14ac:dyDescent="0.45">
      <c r="A32" s="8" t="s">
        <v>172</v>
      </c>
      <c r="B32" s="445" t="s">
        <v>71</v>
      </c>
      <c r="C32" s="446"/>
      <c r="D32" s="10" t="s">
        <v>72</v>
      </c>
      <c r="E32" s="10" t="s">
        <v>73</v>
      </c>
      <c r="F32" s="10" t="s">
        <v>74</v>
      </c>
      <c r="G32" s="10" t="s">
        <v>75</v>
      </c>
      <c r="H32" s="459" t="str">
        <f>IF(入力シート!D34="その他",IF(入力シート!E34=0,"","（"&amp;入力シート!E34&amp;"）"),"")</f>
        <v/>
      </c>
      <c r="I32" s="459"/>
      <c r="J32" s="459"/>
      <c r="K32" s="459"/>
      <c r="L32" s="459"/>
      <c r="M32" s="12"/>
    </row>
    <row r="33" spans="1:13" ht="22.05" customHeight="1" x14ac:dyDescent="0.45">
      <c r="A33" s="8" t="s">
        <v>173</v>
      </c>
      <c r="B33" s="444" t="str">
        <f>IF(入力シート!D35=0,"",入力シート!D35)</f>
        <v/>
      </c>
      <c r="C33" s="444"/>
      <c r="D33" s="444"/>
      <c r="E33" s="444" t="s">
        <v>35</v>
      </c>
      <c r="F33" s="444"/>
      <c r="G33" s="444" t="str">
        <f>IF(入力シート!D37=0,"",入力シート!D37)</f>
        <v/>
      </c>
      <c r="H33" s="444"/>
      <c r="I33" s="444"/>
      <c r="J33" s="444"/>
      <c r="K33" s="444"/>
      <c r="L33" s="444"/>
      <c r="M33" s="444"/>
    </row>
    <row r="34" spans="1:13" ht="19.95" customHeight="1" x14ac:dyDescent="0.45">
      <c r="A34" s="439" t="s">
        <v>174</v>
      </c>
      <c r="B34" s="462" t="s">
        <v>36</v>
      </c>
      <c r="C34" s="462"/>
      <c r="D34" s="462"/>
      <c r="E34" s="462"/>
      <c r="F34" s="462"/>
      <c r="G34" s="462"/>
      <c r="H34" s="462"/>
      <c r="I34" s="462"/>
      <c r="J34" s="462"/>
      <c r="K34" s="462"/>
      <c r="L34" s="462"/>
      <c r="M34" s="463"/>
    </row>
    <row r="35" spans="1:13" ht="19.95" customHeight="1" x14ac:dyDescent="0.45">
      <c r="A35" s="439"/>
      <c r="B35" s="462" t="s">
        <v>37</v>
      </c>
      <c r="C35" s="462"/>
      <c r="D35" s="462"/>
      <c r="E35" s="462"/>
      <c r="F35" s="462"/>
      <c r="G35" s="462"/>
      <c r="H35" s="462"/>
      <c r="I35" s="462"/>
      <c r="J35" s="462"/>
      <c r="K35" s="462"/>
      <c r="L35" s="462"/>
      <c r="M35" s="463"/>
    </row>
    <row r="36" spans="1:13" ht="19.95" customHeight="1" x14ac:dyDescent="0.45">
      <c r="A36" s="439"/>
      <c r="B36" s="462" t="s">
        <v>70</v>
      </c>
      <c r="C36" s="462"/>
      <c r="D36" s="462"/>
      <c r="E36" s="462"/>
      <c r="F36" s="462"/>
      <c r="G36" s="462"/>
      <c r="H36" s="462"/>
      <c r="I36" s="462"/>
      <c r="J36" s="462"/>
      <c r="K36" s="462"/>
      <c r="L36" s="462"/>
      <c r="M36" s="463"/>
    </row>
    <row r="37" spans="1:13" ht="19.95" customHeight="1" x14ac:dyDescent="0.45">
      <c r="A37" s="439"/>
      <c r="B37" s="462" t="s">
        <v>38</v>
      </c>
      <c r="C37" s="462"/>
      <c r="D37" s="462"/>
      <c r="E37" s="462"/>
      <c r="F37" s="462"/>
      <c r="G37" s="462"/>
      <c r="H37" s="462"/>
      <c r="I37" s="462"/>
      <c r="J37" s="462"/>
      <c r="K37" s="462"/>
      <c r="L37" s="462"/>
      <c r="M37" s="463"/>
    </row>
    <row r="38" spans="1:13" ht="19.95" customHeight="1" x14ac:dyDescent="0.45">
      <c r="A38" s="439"/>
      <c r="B38" s="462" t="s">
        <v>39</v>
      </c>
      <c r="C38" s="462"/>
      <c r="D38" s="462"/>
      <c r="E38" s="462"/>
      <c r="F38" s="462"/>
      <c r="G38" s="462"/>
      <c r="H38" s="462"/>
      <c r="I38" s="462"/>
      <c r="J38" s="462"/>
      <c r="K38" s="462"/>
      <c r="L38" s="462"/>
      <c r="M38" s="463"/>
    </row>
    <row r="39" spans="1:13" ht="19.95" customHeight="1" x14ac:dyDescent="0.45">
      <c r="A39" s="439"/>
      <c r="B39" s="462" t="s">
        <v>40</v>
      </c>
      <c r="C39" s="462"/>
      <c r="D39" s="462"/>
      <c r="E39" s="462"/>
      <c r="F39" s="462"/>
      <c r="G39" s="462"/>
      <c r="H39" s="462"/>
      <c r="I39" s="462"/>
      <c r="J39" s="462"/>
      <c r="K39" s="462"/>
      <c r="L39" s="462"/>
      <c r="M39" s="463"/>
    </row>
    <row r="40" spans="1:13" ht="19.95" customHeight="1" x14ac:dyDescent="0.45">
      <c r="A40" s="439"/>
      <c r="B40" s="462" t="s">
        <v>41</v>
      </c>
      <c r="C40" s="462"/>
      <c r="D40" s="462"/>
      <c r="E40" s="462"/>
      <c r="F40" s="462"/>
      <c r="G40" s="462"/>
      <c r="H40" s="462"/>
      <c r="I40" s="462"/>
      <c r="J40" s="462"/>
      <c r="K40" s="462"/>
      <c r="L40" s="462"/>
      <c r="M40" s="463"/>
    </row>
    <row r="41" spans="1:13" ht="19.95" customHeight="1" x14ac:dyDescent="0.45">
      <c r="A41" s="439"/>
      <c r="B41" s="462" t="s">
        <v>42</v>
      </c>
      <c r="C41" s="462"/>
      <c r="D41" s="462"/>
      <c r="E41" s="462"/>
      <c r="F41" s="462"/>
      <c r="G41" s="462"/>
      <c r="H41" s="462"/>
      <c r="I41" s="462"/>
      <c r="J41" s="462"/>
      <c r="K41" s="462"/>
      <c r="L41" s="462"/>
      <c r="M41" s="463"/>
    </row>
    <row r="42" spans="1:13" ht="19.95" customHeight="1" x14ac:dyDescent="0.45">
      <c r="A42" s="439"/>
      <c r="B42" s="462" t="s">
        <v>175</v>
      </c>
      <c r="C42" s="462"/>
      <c r="D42" s="462"/>
      <c r="E42" s="462"/>
      <c r="F42" s="462"/>
      <c r="G42" s="462"/>
      <c r="H42" s="462"/>
      <c r="I42" s="462"/>
      <c r="J42" s="462"/>
      <c r="K42" s="462"/>
      <c r="L42" s="462"/>
      <c r="M42" s="463"/>
    </row>
    <row r="43" spans="1:13" ht="19.95" customHeight="1" x14ac:dyDescent="0.45">
      <c r="A43" s="439"/>
      <c r="B43" s="462" t="s">
        <v>43</v>
      </c>
      <c r="C43" s="462"/>
      <c r="D43" s="462"/>
      <c r="E43" s="462"/>
      <c r="F43" s="462"/>
      <c r="G43" s="462"/>
      <c r="H43" s="462"/>
      <c r="I43" s="462"/>
      <c r="J43" s="462"/>
      <c r="K43" s="462"/>
      <c r="L43" s="462"/>
      <c r="M43" s="463"/>
    </row>
    <row r="44" spans="1:13" ht="19.95" customHeight="1" x14ac:dyDescent="0.45">
      <c r="A44" s="439"/>
      <c r="B44" s="462" t="s">
        <v>44</v>
      </c>
      <c r="C44" s="462"/>
      <c r="D44" s="462"/>
      <c r="E44" s="462"/>
      <c r="F44" s="462"/>
      <c r="G44" s="462"/>
      <c r="H44" s="462"/>
      <c r="I44" s="462"/>
      <c r="J44" s="462"/>
      <c r="K44" s="462"/>
      <c r="L44" s="462"/>
      <c r="M44" s="463"/>
    </row>
    <row r="45" spans="1:13" ht="19.95" customHeight="1" x14ac:dyDescent="0.45">
      <c r="A45" s="439"/>
      <c r="B45" s="462" t="s">
        <v>45</v>
      </c>
      <c r="C45" s="462"/>
      <c r="D45" s="462"/>
      <c r="E45" s="462"/>
      <c r="F45" s="462"/>
      <c r="G45" s="462"/>
      <c r="H45" s="462"/>
      <c r="I45" s="462"/>
      <c r="J45" s="462"/>
      <c r="K45" s="462"/>
      <c r="L45" s="462"/>
      <c r="M45" s="463"/>
    </row>
    <row r="46" spans="1:13" ht="19.95" customHeight="1" x14ac:dyDescent="0.45">
      <c r="A46" s="439"/>
      <c r="B46" s="462" t="s">
        <v>46</v>
      </c>
      <c r="C46" s="462"/>
      <c r="D46" s="462"/>
      <c r="E46" s="462"/>
      <c r="F46" s="462"/>
      <c r="G46" s="462"/>
      <c r="H46" s="462"/>
      <c r="I46" s="462"/>
      <c r="J46" s="462"/>
      <c r="K46" s="462"/>
      <c r="L46" s="462"/>
      <c r="M46" s="463"/>
    </row>
    <row r="47" spans="1:13" ht="19.95" customHeight="1" x14ac:dyDescent="0.45">
      <c r="A47" s="439"/>
      <c r="B47" s="462" t="s">
        <v>47</v>
      </c>
      <c r="C47" s="462"/>
      <c r="D47" s="462"/>
      <c r="E47" s="462"/>
      <c r="F47" s="462"/>
      <c r="G47" s="462"/>
      <c r="H47" s="462"/>
      <c r="I47" s="462"/>
      <c r="J47" s="462"/>
      <c r="K47" s="462"/>
      <c r="L47" s="462"/>
      <c r="M47" s="463"/>
    </row>
    <row r="48" spans="1:13" ht="19.95" customHeight="1" x14ac:dyDescent="0.45">
      <c r="A48" s="439"/>
      <c r="B48" s="460" t="s">
        <v>48</v>
      </c>
      <c r="C48" s="460"/>
      <c r="D48" s="460"/>
      <c r="E48" s="460"/>
      <c r="F48" s="460"/>
      <c r="G48" s="460"/>
      <c r="H48" s="460"/>
      <c r="I48" s="460"/>
      <c r="J48" s="460"/>
      <c r="K48" s="460"/>
      <c r="L48" s="460"/>
      <c r="M48" s="461"/>
    </row>
    <row r="49" spans="1:13" hidden="1" x14ac:dyDescent="0.45">
      <c r="A49" s="22"/>
      <c r="B49" s="22"/>
      <c r="C49" s="22"/>
      <c r="D49" s="22"/>
      <c r="E49" s="22"/>
      <c r="F49" s="22"/>
      <c r="G49" s="22"/>
      <c r="H49" s="22"/>
      <c r="I49" s="22"/>
      <c r="J49" s="22"/>
      <c r="K49" s="22"/>
      <c r="L49" s="22"/>
      <c r="M49" s="22"/>
    </row>
    <row r="50" spans="1:13" x14ac:dyDescent="0.45">
      <c r="A50" s="2"/>
    </row>
  </sheetData>
  <mergeCells count="61">
    <mergeCell ref="C27:F27"/>
    <mergeCell ref="C26:F26"/>
    <mergeCell ref="C25:F25"/>
    <mergeCell ref="F21:G21"/>
    <mergeCell ref="J20:K20"/>
    <mergeCell ref="C22:F22"/>
    <mergeCell ref="C23:F23"/>
    <mergeCell ref="C24:F24"/>
    <mergeCell ref="B48:M48"/>
    <mergeCell ref="A34:A48"/>
    <mergeCell ref="B34:M34"/>
    <mergeCell ref="B35:M35"/>
    <mergeCell ref="B36:M36"/>
    <mergeCell ref="B37:M37"/>
    <mergeCell ref="B38:M38"/>
    <mergeCell ref="B39:M39"/>
    <mergeCell ref="B40:M40"/>
    <mergeCell ref="B41:M41"/>
    <mergeCell ref="B42:M42"/>
    <mergeCell ref="B43:M43"/>
    <mergeCell ref="B44:M44"/>
    <mergeCell ref="B45:M45"/>
    <mergeCell ref="B46:M46"/>
    <mergeCell ref="B47:M47"/>
    <mergeCell ref="B33:D33"/>
    <mergeCell ref="E33:F33"/>
    <mergeCell ref="G33:M33"/>
    <mergeCell ref="A28:A29"/>
    <mergeCell ref="B28:B29"/>
    <mergeCell ref="C31:F31"/>
    <mergeCell ref="H31:M31"/>
    <mergeCell ref="B32:C32"/>
    <mergeCell ref="G28:M29"/>
    <mergeCell ref="C30:F30"/>
    <mergeCell ref="C28:F29"/>
    <mergeCell ref="H32:L32"/>
    <mergeCell ref="A17:A19"/>
    <mergeCell ref="C17:D17"/>
    <mergeCell ref="E17:F17"/>
    <mergeCell ref="C18:D18"/>
    <mergeCell ref="E18:F18"/>
    <mergeCell ref="C19:D19"/>
    <mergeCell ref="E19:F19"/>
    <mergeCell ref="F8:M8"/>
    <mergeCell ref="A11:M11"/>
    <mergeCell ref="A12:M12"/>
    <mergeCell ref="A15:A16"/>
    <mergeCell ref="B15:C16"/>
    <mergeCell ref="D15:E15"/>
    <mergeCell ref="F15:M15"/>
    <mergeCell ref="D16:E16"/>
    <mergeCell ref="F9:H9"/>
    <mergeCell ref="J16:K16"/>
    <mergeCell ref="F16:I16"/>
    <mergeCell ref="B13:M13"/>
    <mergeCell ref="F7:M7"/>
    <mergeCell ref="A1:M1"/>
    <mergeCell ref="A2:M2"/>
    <mergeCell ref="A4:M4"/>
    <mergeCell ref="A5:M5"/>
    <mergeCell ref="G6:I6"/>
  </mergeCells>
  <phoneticPr fontId="3"/>
  <printOptions horizontalCentered="1" verticalCentered="1"/>
  <pageMargins left="0.70866141732283472" right="0.70866141732283472" top="0.74803149606299213" bottom="0.74803149606299213" header="0.31496062992125984" footer="0.31496062992125984"/>
  <pageSetup paperSize="9" scale="67" orientation="portrait" r:id="rId1"/>
  <colBreaks count="1" manualBreakCount="1">
    <brk id="13"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view="pageBreakPreview" topLeftCell="A4" zoomScale="60" zoomScaleNormal="55" workbookViewId="0">
      <selection activeCell="L12" sqref="L12"/>
    </sheetView>
  </sheetViews>
  <sheetFormatPr defaultRowHeight="18" x14ac:dyDescent="0.45"/>
  <cols>
    <col min="1" max="5" width="8.09765625" style="210"/>
    <col min="6" max="6" width="13.8984375" style="210" customWidth="1"/>
    <col min="7" max="15" width="8.796875" style="210"/>
  </cols>
  <sheetData>
    <row r="1" spans="1:15" x14ac:dyDescent="0.45">
      <c r="A1" s="310"/>
      <c r="C1" s="464" t="s">
        <v>619</v>
      </c>
      <c r="D1" s="465"/>
      <c r="E1" s="465"/>
      <c r="F1" s="465"/>
      <c r="G1" s="465"/>
      <c r="H1" s="465"/>
    </row>
    <row r="2" spans="1:15" x14ac:dyDescent="0.45">
      <c r="A2" s="311"/>
      <c r="B2" s="312"/>
      <c r="C2" s="312"/>
      <c r="D2" s="312"/>
      <c r="E2" s="312"/>
      <c r="F2" s="312"/>
      <c r="G2" s="312"/>
      <c r="H2" s="312"/>
      <c r="I2" s="312"/>
      <c r="J2" s="312"/>
      <c r="K2" s="312"/>
      <c r="L2" s="313" t="s">
        <v>620</v>
      </c>
      <c r="M2" s="466" t="s">
        <v>630</v>
      </c>
      <c r="N2" s="467"/>
      <c r="O2" s="468"/>
    </row>
    <row r="3" spans="1:15" x14ac:dyDescent="0.45">
      <c r="A3" s="314"/>
      <c r="B3" s="100"/>
      <c r="C3" s="100"/>
      <c r="D3" s="100"/>
      <c r="E3" s="100"/>
      <c r="F3" s="100"/>
      <c r="G3" s="100"/>
      <c r="H3" s="100"/>
      <c r="I3" s="100"/>
      <c r="J3" s="100"/>
      <c r="K3" s="100"/>
      <c r="L3" s="313" t="s">
        <v>548</v>
      </c>
      <c r="M3" s="469" t="s">
        <v>630</v>
      </c>
      <c r="N3" s="470"/>
      <c r="O3" s="471"/>
    </row>
    <row r="4" spans="1:15" x14ac:dyDescent="0.45">
      <c r="A4" s="314"/>
      <c r="B4" s="100"/>
      <c r="C4" s="100"/>
      <c r="D4" s="100"/>
      <c r="E4" s="100"/>
      <c r="F4" s="100"/>
      <c r="G4" s="100"/>
      <c r="H4" s="100"/>
      <c r="I4" s="100"/>
      <c r="J4" s="100"/>
      <c r="K4" s="100"/>
      <c r="L4" s="313" t="s">
        <v>621</v>
      </c>
      <c r="M4" s="472"/>
      <c r="N4" s="473"/>
      <c r="O4" s="315" t="s">
        <v>622</v>
      </c>
    </row>
    <row r="5" spans="1:15" x14ac:dyDescent="0.45">
      <c r="A5" s="314"/>
      <c r="B5" s="100"/>
      <c r="C5" s="100"/>
      <c r="D5" s="100"/>
      <c r="E5" s="100"/>
      <c r="F5" s="100"/>
      <c r="G5" s="100"/>
      <c r="H5" s="100"/>
      <c r="I5" s="100"/>
      <c r="J5" s="100"/>
      <c r="K5" s="100"/>
      <c r="L5" s="313" t="s">
        <v>623</v>
      </c>
      <c r="M5" s="472"/>
      <c r="N5" s="474"/>
      <c r="O5" s="315" t="s">
        <v>624</v>
      </c>
    </row>
    <row r="6" spans="1:15" x14ac:dyDescent="0.45">
      <c r="A6" s="314"/>
      <c r="B6" s="100"/>
      <c r="C6" s="100"/>
      <c r="D6" s="100"/>
      <c r="E6" s="100"/>
      <c r="F6" s="100"/>
      <c r="G6" s="100"/>
      <c r="H6" s="100"/>
      <c r="I6" s="100"/>
      <c r="J6" s="100"/>
      <c r="K6" s="100"/>
      <c r="L6" s="100"/>
      <c r="M6" s="100"/>
      <c r="N6" s="100"/>
      <c r="O6" s="316"/>
    </row>
    <row r="7" spans="1:15" x14ac:dyDescent="0.45">
      <c r="A7" s="314"/>
      <c r="B7" s="100"/>
      <c r="C7" s="100"/>
      <c r="D7" s="100"/>
      <c r="E7" s="100"/>
      <c r="F7" s="100"/>
      <c r="G7" s="100"/>
      <c r="H7" s="100"/>
      <c r="I7" s="100"/>
      <c r="J7" s="100"/>
      <c r="K7" s="100"/>
      <c r="L7" s="100"/>
      <c r="M7" s="100"/>
      <c r="N7" s="100"/>
      <c r="O7" s="316"/>
    </row>
    <row r="8" spans="1:15" x14ac:dyDescent="0.45">
      <c r="A8" s="314"/>
      <c r="B8" s="100"/>
      <c r="C8" s="100"/>
      <c r="D8" s="100"/>
      <c r="E8" s="100"/>
      <c r="F8" s="100"/>
      <c r="G8" s="100"/>
      <c r="H8" s="100"/>
      <c r="I8" s="100"/>
      <c r="J8" s="100"/>
      <c r="K8" s="100"/>
      <c r="L8" s="100"/>
      <c r="M8" s="100"/>
      <c r="N8" s="100"/>
      <c r="O8" s="316"/>
    </row>
    <row r="9" spans="1:15" x14ac:dyDescent="0.45">
      <c r="A9" s="314"/>
      <c r="B9" s="100"/>
      <c r="C9" s="100"/>
      <c r="D9" s="100"/>
      <c r="E9" s="100"/>
      <c r="F9" s="100"/>
      <c r="G9" s="100"/>
      <c r="H9" s="100"/>
      <c r="I9" s="100"/>
      <c r="J9" s="100"/>
      <c r="K9" s="100"/>
      <c r="L9" s="100"/>
      <c r="M9" s="100"/>
      <c r="N9" s="100"/>
      <c r="O9" s="316"/>
    </row>
    <row r="10" spans="1:15" x14ac:dyDescent="0.45">
      <c r="A10" s="314"/>
      <c r="B10" s="100"/>
      <c r="C10" s="100"/>
      <c r="D10" s="100"/>
      <c r="E10" s="100"/>
      <c r="F10" s="100"/>
      <c r="G10" s="100"/>
      <c r="H10" s="100"/>
      <c r="I10" s="100"/>
      <c r="J10" s="100"/>
      <c r="K10" s="100"/>
      <c r="L10" s="100"/>
      <c r="M10" s="100"/>
      <c r="N10" s="100"/>
      <c r="O10" s="316"/>
    </row>
    <row r="11" spans="1:15" x14ac:dyDescent="0.45">
      <c r="A11" s="314"/>
      <c r="B11" s="100"/>
      <c r="C11" s="100"/>
      <c r="D11" s="100"/>
      <c r="E11" s="100"/>
      <c r="F11" s="100"/>
      <c r="G11" s="100"/>
      <c r="H11" s="100"/>
      <c r="I11" s="100"/>
      <c r="J11" s="100"/>
      <c r="K11" s="100"/>
      <c r="L11" s="100"/>
      <c r="M11" s="100"/>
      <c r="N11" s="100"/>
      <c r="O11" s="316"/>
    </row>
    <row r="12" spans="1:15" x14ac:dyDescent="0.45">
      <c r="A12" s="314"/>
      <c r="B12" s="100"/>
      <c r="C12" s="100"/>
      <c r="D12" s="100"/>
      <c r="E12" s="100"/>
      <c r="F12" s="100"/>
      <c r="G12" s="100"/>
      <c r="H12" s="100"/>
      <c r="I12" s="100"/>
      <c r="J12" s="100"/>
      <c r="K12" s="100"/>
      <c r="L12" s="100"/>
      <c r="M12" s="100"/>
      <c r="N12" s="100"/>
      <c r="O12" s="316"/>
    </row>
    <row r="13" spans="1:15" x14ac:dyDescent="0.45">
      <c r="A13" s="314"/>
      <c r="B13" s="100"/>
      <c r="C13" s="100"/>
      <c r="D13" s="100"/>
      <c r="E13" s="100"/>
      <c r="F13" s="100"/>
      <c r="G13" s="100"/>
      <c r="H13" s="100"/>
      <c r="I13" s="100"/>
      <c r="J13" s="100"/>
      <c r="K13" s="100"/>
      <c r="L13" s="100"/>
      <c r="M13" s="100"/>
      <c r="N13" s="100"/>
      <c r="O13" s="316"/>
    </row>
    <row r="14" spans="1:15" x14ac:dyDescent="0.45">
      <c r="A14" s="314"/>
      <c r="B14" s="100"/>
      <c r="C14" s="100"/>
      <c r="D14" s="100"/>
      <c r="E14" s="100"/>
      <c r="F14" s="100"/>
      <c r="G14" s="100"/>
      <c r="H14" s="100"/>
      <c r="I14" s="100"/>
      <c r="J14" s="100"/>
      <c r="K14" s="100"/>
      <c r="L14" s="100"/>
      <c r="M14" s="100"/>
      <c r="N14" s="100"/>
      <c r="O14" s="316"/>
    </row>
    <row r="15" spans="1:15" x14ac:dyDescent="0.45">
      <c r="A15" s="314"/>
      <c r="B15" s="100"/>
      <c r="C15" s="100"/>
      <c r="D15" s="100"/>
      <c r="E15" s="100"/>
      <c r="F15" s="100"/>
      <c r="G15" s="100"/>
      <c r="H15" s="100"/>
      <c r="I15" s="100"/>
      <c r="J15" s="100"/>
      <c r="K15" s="100"/>
      <c r="L15" s="100"/>
      <c r="M15" s="100"/>
      <c r="N15" s="100"/>
      <c r="O15" s="316"/>
    </row>
    <row r="16" spans="1:15" x14ac:dyDescent="0.45">
      <c r="A16" s="314"/>
      <c r="B16" s="100"/>
      <c r="C16" s="100"/>
      <c r="D16" s="100"/>
      <c r="E16" s="100"/>
      <c r="F16" s="100"/>
      <c r="G16" s="100"/>
      <c r="H16" s="100"/>
      <c r="I16" s="100"/>
      <c r="J16" s="100"/>
      <c r="K16" s="100"/>
      <c r="L16" s="100"/>
      <c r="M16" s="100"/>
      <c r="N16" s="100"/>
      <c r="O16" s="316"/>
    </row>
    <row r="17" spans="1:15" x14ac:dyDescent="0.45">
      <c r="A17" s="314"/>
      <c r="B17" s="100"/>
      <c r="C17" s="100"/>
      <c r="D17" s="100"/>
      <c r="E17" s="100"/>
      <c r="F17" s="100"/>
      <c r="G17" s="100"/>
      <c r="H17" s="100"/>
      <c r="I17" s="100"/>
      <c r="J17" s="100"/>
      <c r="K17" s="100"/>
      <c r="L17" s="100"/>
      <c r="M17" s="100"/>
      <c r="N17" s="100"/>
      <c r="O17" s="316"/>
    </row>
    <row r="18" spans="1:15" x14ac:dyDescent="0.45">
      <c r="A18" s="314"/>
      <c r="B18" s="100"/>
      <c r="C18" s="100"/>
      <c r="D18" s="100"/>
      <c r="E18" s="100"/>
      <c r="F18" s="100"/>
      <c r="G18" s="100"/>
      <c r="H18" s="100"/>
      <c r="I18" s="100"/>
      <c r="J18" s="100"/>
      <c r="K18" s="100"/>
      <c r="L18" s="100"/>
      <c r="M18" s="100"/>
      <c r="N18" s="100"/>
      <c r="O18" s="316"/>
    </row>
    <row r="19" spans="1:15" x14ac:dyDescent="0.45">
      <c r="A19" s="314"/>
      <c r="B19" s="100"/>
      <c r="C19" s="100"/>
      <c r="D19" s="100"/>
      <c r="E19" s="100"/>
      <c r="F19" s="100"/>
      <c r="G19" s="100"/>
      <c r="H19" s="100"/>
      <c r="I19" s="100"/>
      <c r="J19" s="100"/>
      <c r="K19" s="100"/>
      <c r="L19" s="100"/>
      <c r="M19" s="100"/>
      <c r="N19" s="100"/>
      <c r="O19" s="316"/>
    </row>
    <row r="20" spans="1:15" x14ac:dyDescent="0.45">
      <c r="A20" s="314"/>
      <c r="B20" s="100"/>
      <c r="C20" s="100"/>
      <c r="D20" s="100"/>
      <c r="E20" s="100"/>
      <c r="F20" s="100"/>
      <c r="G20" s="100"/>
      <c r="H20" s="100"/>
      <c r="I20" s="100"/>
      <c r="J20" s="100"/>
      <c r="K20" s="100"/>
      <c r="L20" s="100"/>
      <c r="M20" s="100"/>
      <c r="N20" s="100"/>
      <c r="O20" s="316"/>
    </row>
    <row r="21" spans="1:15" x14ac:dyDescent="0.45">
      <c r="A21" s="314"/>
      <c r="B21" s="100"/>
      <c r="C21" s="100"/>
      <c r="D21" s="100"/>
      <c r="E21" s="100"/>
      <c r="F21" s="100"/>
      <c r="G21" s="100"/>
      <c r="H21" s="100"/>
      <c r="I21" s="100"/>
      <c r="J21" s="100"/>
      <c r="K21" s="100"/>
      <c r="L21" s="100"/>
      <c r="M21" s="100"/>
      <c r="N21" s="100"/>
      <c r="O21" s="316"/>
    </row>
    <row r="22" spans="1:15" x14ac:dyDescent="0.45">
      <c r="A22" s="314"/>
      <c r="B22" s="100"/>
      <c r="C22" s="100"/>
      <c r="D22" s="100"/>
      <c r="E22" s="100"/>
      <c r="F22" s="100"/>
      <c r="G22" s="100"/>
      <c r="H22" s="100"/>
      <c r="I22" s="100"/>
      <c r="J22" s="100"/>
      <c r="K22" s="100"/>
      <c r="L22" s="100"/>
      <c r="M22" s="100"/>
      <c r="N22" s="100"/>
      <c r="O22" s="316"/>
    </row>
    <row r="23" spans="1:15" x14ac:dyDescent="0.45">
      <c r="A23" s="314"/>
      <c r="B23" s="100"/>
      <c r="C23" s="100"/>
      <c r="D23" s="100"/>
      <c r="E23" s="100"/>
      <c r="F23" s="100"/>
      <c r="G23" s="100"/>
      <c r="H23" s="100"/>
      <c r="I23" s="100"/>
      <c r="J23" s="100"/>
      <c r="K23" s="100"/>
      <c r="L23" s="100"/>
      <c r="M23" s="100"/>
      <c r="N23" s="100"/>
      <c r="O23" s="316"/>
    </row>
    <row r="24" spans="1:15" x14ac:dyDescent="0.45">
      <c r="A24" s="314"/>
      <c r="B24" s="100"/>
      <c r="C24" s="100"/>
      <c r="D24" s="100"/>
      <c r="E24" s="100"/>
      <c r="F24" s="100"/>
      <c r="G24" s="100"/>
      <c r="H24" s="100"/>
      <c r="I24" s="100"/>
      <c r="J24" s="317" t="s">
        <v>625</v>
      </c>
      <c r="K24" s="312"/>
      <c r="L24" s="312"/>
      <c r="M24" s="312"/>
      <c r="N24" s="312"/>
      <c r="O24" s="318"/>
    </row>
    <row r="25" spans="1:15" x14ac:dyDescent="0.45">
      <c r="A25" s="314"/>
      <c r="B25" s="100"/>
      <c r="C25" s="100"/>
      <c r="D25" s="100"/>
      <c r="E25" s="100"/>
      <c r="F25" s="100"/>
      <c r="G25" s="100"/>
      <c r="H25" s="100"/>
      <c r="I25" s="100"/>
      <c r="J25" s="319" t="s">
        <v>626</v>
      </c>
      <c r="K25" s="100"/>
      <c r="L25" s="100"/>
      <c r="M25" s="100"/>
      <c r="N25" s="100"/>
      <c r="O25" s="316"/>
    </row>
    <row r="26" spans="1:15" x14ac:dyDescent="0.45">
      <c r="A26" s="314"/>
      <c r="B26" s="100"/>
      <c r="C26" s="100"/>
      <c r="D26" s="100"/>
      <c r="E26" s="100"/>
      <c r="F26" s="100"/>
      <c r="G26" s="100"/>
      <c r="H26" s="100"/>
      <c r="I26" s="100"/>
      <c r="J26" s="319" t="s">
        <v>627</v>
      </c>
      <c r="K26" s="100"/>
      <c r="L26" s="100"/>
      <c r="M26" s="100"/>
      <c r="N26" s="100"/>
      <c r="O26" s="316"/>
    </row>
    <row r="27" spans="1:15" x14ac:dyDescent="0.45">
      <c r="A27" s="320"/>
      <c r="B27" s="114"/>
      <c r="C27" s="114"/>
      <c r="D27" s="114"/>
      <c r="E27" s="114"/>
      <c r="F27" s="114"/>
      <c r="G27" s="114"/>
      <c r="H27" s="114"/>
      <c r="I27" s="114"/>
      <c r="J27" s="321" t="s">
        <v>628</v>
      </c>
      <c r="K27" s="114"/>
      <c r="L27" s="114"/>
      <c r="M27" s="114"/>
      <c r="N27" s="114"/>
      <c r="O27" s="322"/>
    </row>
  </sheetData>
  <mergeCells count="5">
    <mergeCell ref="C1:H1"/>
    <mergeCell ref="M2:O2"/>
    <mergeCell ref="M3:O3"/>
    <mergeCell ref="M4:N4"/>
    <mergeCell ref="M5:N5"/>
  </mergeCells>
  <phoneticPr fontId="3"/>
  <pageMargins left="0.7" right="0.7" top="0.75" bottom="0.75" header="0.3" footer="0.3"/>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49"/>
  <sheetViews>
    <sheetView view="pageBreakPreview" topLeftCell="A13" zoomScale="60" zoomScaleNormal="100" workbookViewId="0">
      <selection activeCell="G21" sqref="G21:H21"/>
    </sheetView>
  </sheetViews>
  <sheetFormatPr defaultRowHeight="18" x14ac:dyDescent="0.45"/>
  <cols>
    <col min="4" max="5" width="5" bestFit="1" customWidth="1"/>
    <col min="6" max="6" width="5.69921875" customWidth="1"/>
    <col min="7" max="7" width="6.19921875" customWidth="1"/>
    <col min="8" max="8" width="8.09765625" customWidth="1"/>
    <col min="9" max="10" width="12.69921875" customWidth="1"/>
    <col min="11" max="11" width="16.296875" bestFit="1" customWidth="1"/>
    <col min="12" max="12" width="42" bestFit="1" customWidth="1"/>
  </cols>
  <sheetData>
    <row r="1" spans="1:11" x14ac:dyDescent="0.45">
      <c r="A1" s="525" t="s">
        <v>105</v>
      </c>
      <c r="B1" s="525"/>
      <c r="C1" s="525"/>
      <c r="D1" s="525"/>
      <c r="E1" s="525"/>
      <c r="F1" s="525"/>
      <c r="G1" s="525"/>
      <c r="H1" s="525"/>
      <c r="I1" s="525"/>
      <c r="J1" s="525"/>
    </row>
    <row r="2" spans="1:11" x14ac:dyDescent="0.45">
      <c r="A2" s="88"/>
      <c r="B2" s="88"/>
      <c r="C2" s="88"/>
      <c r="D2" s="88"/>
      <c r="E2" s="88"/>
      <c r="F2" s="88"/>
      <c r="G2" s="88"/>
      <c r="H2" s="88"/>
      <c r="I2" s="88"/>
      <c r="J2" s="528" t="s">
        <v>106</v>
      </c>
      <c r="K2" s="528"/>
    </row>
    <row r="3" spans="1:11" x14ac:dyDescent="0.45">
      <c r="A3" s="35" t="s">
        <v>107</v>
      </c>
      <c r="B3" s="36"/>
      <c r="C3" s="37"/>
      <c r="D3" s="38"/>
      <c r="E3" s="38"/>
      <c r="F3" s="38"/>
      <c r="G3" s="38"/>
      <c r="H3" s="529" t="str">
        <f>IF(入力シート!D4=0,"殿",入力シート!D4&amp;"　　殿")</f>
        <v>殿</v>
      </c>
      <c r="I3" s="529"/>
      <c r="J3" s="529"/>
      <c r="K3" s="529"/>
    </row>
    <row r="4" spans="1:11" x14ac:dyDescent="0.45">
      <c r="A4" s="526" t="str">
        <f>IF(入力シート!D35=0,"",入力シート!D35)</f>
        <v/>
      </c>
      <c r="B4" s="526"/>
      <c r="C4" s="526"/>
      <c r="D4" s="526"/>
      <c r="E4" s="526"/>
      <c r="F4" s="526"/>
      <c r="G4" s="39" t="s">
        <v>108</v>
      </c>
      <c r="H4" s="470" t="s">
        <v>109</v>
      </c>
      <c r="I4" s="470"/>
      <c r="J4" s="467" t="str">
        <f>IF(入力シート!D14=0,"",入力シート!D14)</f>
        <v/>
      </c>
      <c r="K4" s="467"/>
    </row>
    <row r="5" spans="1:11" x14ac:dyDescent="0.45">
      <c r="A5" s="1"/>
      <c r="B5" s="40"/>
      <c r="C5" s="40"/>
      <c r="D5" s="40"/>
      <c r="E5" s="40"/>
      <c r="F5" s="40"/>
      <c r="G5" s="40"/>
      <c r="H5" s="527" t="s">
        <v>110</v>
      </c>
      <c r="I5" s="527"/>
      <c r="J5" s="527" t="str">
        <f>IF(G49=0,"円",SUM(G49:J49)&amp;"円")</f>
        <v>円</v>
      </c>
      <c r="K5" s="527"/>
    </row>
    <row r="6" spans="1:11" ht="18.600000000000001" thickBot="1" x14ac:dyDescent="0.5">
      <c r="A6" s="36"/>
      <c r="B6" s="36"/>
      <c r="C6" s="37"/>
      <c r="D6" s="38"/>
      <c r="E6" s="38"/>
      <c r="F6" s="38"/>
      <c r="G6" s="38"/>
      <c r="H6" s="39"/>
      <c r="I6" s="38"/>
      <c r="J6" s="507" t="s">
        <v>111</v>
      </c>
      <c r="K6" s="507"/>
    </row>
    <row r="7" spans="1:11" x14ac:dyDescent="0.45">
      <c r="A7" s="508" t="s">
        <v>112</v>
      </c>
      <c r="B7" s="509"/>
      <c r="C7" s="509"/>
      <c r="D7" s="512" t="s">
        <v>113</v>
      </c>
      <c r="E7" s="512" t="s">
        <v>114</v>
      </c>
      <c r="F7" s="514" t="s">
        <v>115</v>
      </c>
      <c r="G7" s="516" t="s">
        <v>116</v>
      </c>
      <c r="H7" s="517"/>
      <c r="I7" s="517"/>
      <c r="J7" s="518"/>
      <c r="K7" s="41" t="s">
        <v>117</v>
      </c>
    </row>
    <row r="8" spans="1:11" ht="18.600000000000001" thickBot="1" x14ac:dyDescent="0.5">
      <c r="A8" s="510"/>
      <c r="B8" s="511"/>
      <c r="C8" s="511"/>
      <c r="D8" s="513"/>
      <c r="E8" s="513"/>
      <c r="F8" s="515"/>
      <c r="G8" s="97" t="str">
        <f>IF(入力シート!D16=0,"",入力シート!D16)</f>
        <v/>
      </c>
      <c r="H8" s="42" t="s">
        <v>118</v>
      </c>
      <c r="I8" s="43" t="s">
        <v>170</v>
      </c>
      <c r="J8" s="44" t="s">
        <v>119</v>
      </c>
      <c r="K8" s="45" t="s">
        <v>120</v>
      </c>
    </row>
    <row r="9" spans="1:11" x14ac:dyDescent="0.45">
      <c r="A9" s="46" t="s">
        <v>121</v>
      </c>
      <c r="B9" s="484" t="s">
        <v>122</v>
      </c>
      <c r="C9" s="484"/>
      <c r="D9" s="47"/>
      <c r="E9" s="48"/>
      <c r="F9" s="49"/>
      <c r="G9" s="523"/>
      <c r="H9" s="524"/>
      <c r="I9" s="91"/>
      <c r="J9" s="50"/>
      <c r="K9" s="51"/>
    </row>
    <row r="10" spans="1:11" x14ac:dyDescent="0.45">
      <c r="A10" s="476" t="s">
        <v>123</v>
      </c>
      <c r="B10" s="477"/>
      <c r="C10" s="477"/>
      <c r="D10" s="52"/>
      <c r="E10" s="53" t="s">
        <v>124</v>
      </c>
      <c r="F10" s="54"/>
      <c r="G10" s="480"/>
      <c r="H10" s="481"/>
      <c r="I10" s="89"/>
      <c r="J10" s="55"/>
      <c r="K10" s="56"/>
    </row>
    <row r="11" spans="1:11" ht="18.600000000000001" thickBot="1" x14ac:dyDescent="0.5">
      <c r="A11" s="493" t="s">
        <v>125</v>
      </c>
      <c r="B11" s="494"/>
      <c r="C11" s="494"/>
      <c r="D11" s="57"/>
      <c r="E11" s="58"/>
      <c r="F11" s="59"/>
      <c r="G11" s="505">
        <f>SUM(G9:H10)</f>
        <v>0</v>
      </c>
      <c r="H11" s="506"/>
      <c r="I11" s="90"/>
      <c r="J11" s="60"/>
      <c r="K11" s="61"/>
    </row>
    <row r="12" spans="1:11" x14ac:dyDescent="0.45">
      <c r="A12" s="46" t="s">
        <v>126</v>
      </c>
      <c r="B12" s="484" t="s">
        <v>127</v>
      </c>
      <c r="C12" s="484"/>
      <c r="D12" s="47"/>
      <c r="E12" s="48"/>
      <c r="F12" s="49"/>
      <c r="G12" s="480"/>
      <c r="H12" s="481"/>
      <c r="I12" s="91"/>
      <c r="J12" s="50"/>
      <c r="K12" s="62"/>
    </row>
    <row r="13" spans="1:11" x14ac:dyDescent="0.45">
      <c r="A13" s="476" t="s">
        <v>128</v>
      </c>
      <c r="B13" s="477"/>
      <c r="C13" s="477"/>
      <c r="D13" s="52"/>
      <c r="E13" s="53" t="s">
        <v>129</v>
      </c>
      <c r="F13" s="54"/>
      <c r="G13" s="480"/>
      <c r="H13" s="481"/>
      <c r="I13" s="89"/>
      <c r="J13" s="55"/>
      <c r="K13" s="63"/>
    </row>
    <row r="14" spans="1:11" x14ac:dyDescent="0.45">
      <c r="A14" s="476" t="s">
        <v>130</v>
      </c>
      <c r="B14" s="477"/>
      <c r="C14" s="477"/>
      <c r="D14" s="52"/>
      <c r="E14" s="53" t="s">
        <v>129</v>
      </c>
      <c r="F14" s="54"/>
      <c r="G14" s="480"/>
      <c r="H14" s="481"/>
      <c r="I14" s="89"/>
      <c r="J14" s="55"/>
      <c r="K14" s="63"/>
    </row>
    <row r="15" spans="1:11" x14ac:dyDescent="0.45">
      <c r="A15" s="476" t="s">
        <v>131</v>
      </c>
      <c r="B15" s="477"/>
      <c r="C15" s="477"/>
      <c r="D15" s="52"/>
      <c r="E15" s="53" t="s">
        <v>129</v>
      </c>
      <c r="F15" s="54"/>
      <c r="G15" s="480"/>
      <c r="H15" s="481"/>
      <c r="I15" s="89"/>
      <c r="J15" s="55"/>
      <c r="K15" s="63"/>
    </row>
    <row r="16" spans="1:11" ht="18.600000000000001" thickBot="1" x14ac:dyDescent="0.5">
      <c r="A16" s="493" t="s">
        <v>125</v>
      </c>
      <c r="B16" s="494"/>
      <c r="C16" s="494"/>
      <c r="D16" s="57"/>
      <c r="E16" s="58"/>
      <c r="F16" s="59"/>
      <c r="G16" s="505">
        <f>SUM(G12:H15)</f>
        <v>0</v>
      </c>
      <c r="H16" s="506"/>
      <c r="I16" s="90"/>
      <c r="J16" s="60"/>
      <c r="K16" s="61"/>
    </row>
    <row r="17" spans="1:11" x14ac:dyDescent="0.45">
      <c r="A17" s="64" t="s">
        <v>132</v>
      </c>
      <c r="B17" s="484" t="s">
        <v>133</v>
      </c>
      <c r="C17" s="484"/>
      <c r="D17" s="65"/>
      <c r="E17" s="66"/>
      <c r="F17" s="67"/>
      <c r="G17" s="480"/>
      <c r="H17" s="481"/>
      <c r="I17" s="92"/>
      <c r="J17" s="68"/>
      <c r="K17" s="62"/>
    </row>
    <row r="18" spans="1:11" x14ac:dyDescent="0.45">
      <c r="A18" s="476" t="s">
        <v>134</v>
      </c>
      <c r="B18" s="477"/>
      <c r="C18" s="477"/>
      <c r="D18" s="52"/>
      <c r="E18" s="53" t="s">
        <v>129</v>
      </c>
      <c r="F18" s="54"/>
      <c r="G18" s="480"/>
      <c r="H18" s="481"/>
      <c r="I18" s="89"/>
      <c r="J18" s="55"/>
      <c r="K18" s="63"/>
    </row>
    <row r="19" spans="1:11" x14ac:dyDescent="0.45">
      <c r="A19" s="476" t="s">
        <v>135</v>
      </c>
      <c r="B19" s="477"/>
      <c r="C19" s="477"/>
      <c r="D19" s="52"/>
      <c r="E19" s="53" t="s">
        <v>129</v>
      </c>
      <c r="F19" s="54"/>
      <c r="G19" s="480"/>
      <c r="H19" s="481"/>
      <c r="I19" s="89"/>
      <c r="J19" s="55"/>
      <c r="K19" s="63"/>
    </row>
    <row r="20" spans="1:11" ht="18.600000000000001" thickBot="1" x14ac:dyDescent="0.5">
      <c r="A20" s="493" t="s">
        <v>125</v>
      </c>
      <c r="B20" s="494"/>
      <c r="C20" s="494"/>
      <c r="D20" s="69"/>
      <c r="E20" s="70"/>
      <c r="F20" s="71"/>
      <c r="G20" s="505">
        <f>SUM(G17:H19)</f>
        <v>0</v>
      </c>
      <c r="H20" s="506"/>
      <c r="I20" s="93"/>
      <c r="J20" s="72"/>
      <c r="K20" s="61"/>
    </row>
    <row r="21" spans="1:11" x14ac:dyDescent="0.45">
      <c r="A21" s="46" t="s">
        <v>136</v>
      </c>
      <c r="B21" s="484" t="s">
        <v>137</v>
      </c>
      <c r="C21" s="484"/>
      <c r="D21" s="47"/>
      <c r="E21" s="48"/>
      <c r="F21" s="49"/>
      <c r="G21" s="480"/>
      <c r="H21" s="481"/>
      <c r="I21" s="91"/>
      <c r="J21" s="50"/>
      <c r="K21" s="62"/>
    </row>
    <row r="22" spans="1:11" x14ac:dyDescent="0.45">
      <c r="A22" s="476" t="s">
        <v>138</v>
      </c>
      <c r="B22" s="477"/>
      <c r="C22" s="477"/>
      <c r="D22" s="52"/>
      <c r="E22" s="53" t="s">
        <v>129</v>
      </c>
      <c r="F22" s="54"/>
      <c r="G22" s="480"/>
      <c r="H22" s="481"/>
      <c r="I22" s="89"/>
      <c r="J22" s="55"/>
      <c r="K22" s="63"/>
    </row>
    <row r="23" spans="1:11" x14ac:dyDescent="0.45">
      <c r="A23" s="476" t="s">
        <v>139</v>
      </c>
      <c r="B23" s="477"/>
      <c r="C23" s="477"/>
      <c r="D23" s="52"/>
      <c r="E23" s="53" t="s">
        <v>129</v>
      </c>
      <c r="F23" s="54"/>
      <c r="G23" s="480"/>
      <c r="H23" s="481"/>
      <c r="I23" s="89"/>
      <c r="J23" s="55"/>
      <c r="K23" s="63"/>
    </row>
    <row r="24" spans="1:11" x14ac:dyDescent="0.45">
      <c r="A24" s="519" t="s">
        <v>140</v>
      </c>
      <c r="B24" s="520"/>
      <c r="C24" s="520"/>
      <c r="D24" s="52"/>
      <c r="E24" s="53" t="s">
        <v>129</v>
      </c>
      <c r="F24" s="54"/>
      <c r="G24" s="480"/>
      <c r="H24" s="481"/>
      <c r="I24" s="89"/>
      <c r="J24" s="55"/>
      <c r="K24" s="63"/>
    </row>
    <row r="25" spans="1:11" ht="18.600000000000001" thickBot="1" x14ac:dyDescent="0.5">
      <c r="A25" s="493" t="s">
        <v>125</v>
      </c>
      <c r="B25" s="494"/>
      <c r="C25" s="494"/>
      <c r="D25" s="57"/>
      <c r="E25" s="58"/>
      <c r="F25" s="59"/>
      <c r="G25" s="505">
        <f>SUM(G21:H24)</f>
        <v>0</v>
      </c>
      <c r="H25" s="506"/>
      <c r="I25" s="90"/>
      <c r="J25" s="60"/>
      <c r="K25" s="61"/>
    </row>
    <row r="26" spans="1:11" x14ac:dyDescent="0.45">
      <c r="A26" s="46" t="s">
        <v>141</v>
      </c>
      <c r="B26" s="484" t="s">
        <v>148</v>
      </c>
      <c r="C26" s="484"/>
      <c r="D26" s="47"/>
      <c r="E26" s="48" t="s">
        <v>129</v>
      </c>
      <c r="F26" s="49"/>
      <c r="G26" s="480"/>
      <c r="H26" s="481"/>
      <c r="I26" s="91" t="s">
        <v>149</v>
      </c>
      <c r="J26" s="50"/>
      <c r="K26" s="62"/>
    </row>
    <row r="27" spans="1:11" ht="18.600000000000001" thickBot="1" x14ac:dyDescent="0.5">
      <c r="A27" s="493" t="s">
        <v>125</v>
      </c>
      <c r="B27" s="494"/>
      <c r="C27" s="494"/>
      <c r="D27" s="57"/>
      <c r="E27" s="58"/>
      <c r="F27" s="59"/>
      <c r="G27" s="505">
        <f>SUM(G26)</f>
        <v>0</v>
      </c>
      <c r="H27" s="506">
        <f>SUM(H26)</f>
        <v>0</v>
      </c>
      <c r="I27" s="90"/>
      <c r="J27" s="60"/>
      <c r="K27" s="61"/>
    </row>
    <row r="28" spans="1:11" x14ac:dyDescent="0.45">
      <c r="A28" s="64" t="s">
        <v>147</v>
      </c>
      <c r="B28" s="484" t="s">
        <v>151</v>
      </c>
      <c r="C28" s="484"/>
      <c r="D28" s="65"/>
      <c r="E28" s="66"/>
      <c r="F28" s="67"/>
      <c r="G28" s="480"/>
      <c r="H28" s="481"/>
      <c r="I28" s="92"/>
      <c r="J28" s="73"/>
      <c r="K28" s="74" t="s">
        <v>152</v>
      </c>
    </row>
    <row r="29" spans="1:11" x14ac:dyDescent="0.45">
      <c r="A29" s="476" t="s">
        <v>153</v>
      </c>
      <c r="B29" s="477"/>
      <c r="C29" s="477"/>
      <c r="D29" s="52"/>
      <c r="E29" s="53" t="s">
        <v>129</v>
      </c>
      <c r="F29" s="54"/>
      <c r="G29" s="480"/>
      <c r="H29" s="481"/>
      <c r="I29" s="89"/>
      <c r="J29" s="55"/>
      <c r="K29" s="63"/>
    </row>
    <row r="30" spans="1:11" x14ac:dyDescent="0.45">
      <c r="A30" s="476" t="s">
        <v>133</v>
      </c>
      <c r="B30" s="477"/>
      <c r="C30" s="477"/>
      <c r="D30" s="52"/>
      <c r="E30" s="53" t="s">
        <v>129</v>
      </c>
      <c r="F30" s="54"/>
      <c r="G30" s="480"/>
      <c r="H30" s="481"/>
      <c r="I30" s="89"/>
      <c r="J30" s="55"/>
      <c r="K30" s="63"/>
    </row>
    <row r="31" spans="1:11" x14ac:dyDescent="0.45">
      <c r="A31" s="476" t="s">
        <v>154</v>
      </c>
      <c r="B31" s="477"/>
      <c r="C31" s="477"/>
      <c r="D31" s="52"/>
      <c r="E31" s="53" t="s">
        <v>144</v>
      </c>
      <c r="F31" s="54"/>
      <c r="G31" s="480"/>
      <c r="H31" s="481"/>
      <c r="I31" s="89"/>
      <c r="J31" s="55"/>
      <c r="K31" s="63"/>
    </row>
    <row r="32" spans="1:11" ht="18.600000000000001" thickBot="1" x14ac:dyDescent="0.5">
      <c r="A32" s="493" t="s">
        <v>125</v>
      </c>
      <c r="B32" s="494"/>
      <c r="C32" s="494"/>
      <c r="D32" s="69"/>
      <c r="E32" s="70"/>
      <c r="F32" s="71"/>
      <c r="G32" s="505">
        <f>SUM(G29:H31)</f>
        <v>0</v>
      </c>
      <c r="H32" s="506"/>
      <c r="I32" s="93"/>
      <c r="J32" s="72"/>
      <c r="K32" s="61"/>
    </row>
    <row r="33" spans="1:12" x14ac:dyDescent="0.45">
      <c r="A33" s="46" t="s">
        <v>150</v>
      </c>
      <c r="B33" s="484" t="s">
        <v>156</v>
      </c>
      <c r="C33" s="484"/>
      <c r="D33" s="47"/>
      <c r="E33" s="48"/>
      <c r="F33" s="49"/>
      <c r="G33" s="480"/>
      <c r="H33" s="481"/>
      <c r="I33" s="91"/>
      <c r="J33" s="50"/>
      <c r="K33" s="62"/>
    </row>
    <row r="34" spans="1:12" x14ac:dyDescent="0.45">
      <c r="A34" s="476" t="s">
        <v>157</v>
      </c>
      <c r="B34" s="477"/>
      <c r="C34" s="477"/>
      <c r="D34" s="52"/>
      <c r="E34" s="53" t="s">
        <v>129</v>
      </c>
      <c r="F34" s="54"/>
      <c r="G34" s="480"/>
      <c r="H34" s="481"/>
      <c r="I34" s="89"/>
      <c r="J34" s="55"/>
      <c r="K34" s="63"/>
    </row>
    <row r="35" spans="1:12" x14ac:dyDescent="0.45">
      <c r="A35" s="476" t="s">
        <v>158</v>
      </c>
      <c r="B35" s="477"/>
      <c r="C35" s="477"/>
      <c r="D35" s="52"/>
      <c r="E35" s="53" t="s">
        <v>129</v>
      </c>
      <c r="F35" s="54"/>
      <c r="G35" s="480"/>
      <c r="H35" s="481"/>
      <c r="I35" s="89"/>
      <c r="J35" s="55"/>
      <c r="K35" s="63"/>
    </row>
    <row r="36" spans="1:12" x14ac:dyDescent="0.45">
      <c r="A36" s="476" t="s">
        <v>159</v>
      </c>
      <c r="B36" s="477"/>
      <c r="C36" s="477"/>
      <c r="D36" s="52"/>
      <c r="E36" s="53" t="s">
        <v>129</v>
      </c>
      <c r="F36" s="54"/>
      <c r="G36" s="480"/>
      <c r="H36" s="481"/>
      <c r="I36" s="89"/>
      <c r="J36" s="75"/>
      <c r="K36" s="76" t="s">
        <v>160</v>
      </c>
    </row>
    <row r="37" spans="1:12" ht="18.600000000000001" thickBot="1" x14ac:dyDescent="0.5">
      <c r="A37" s="478" t="s">
        <v>125</v>
      </c>
      <c r="B37" s="479"/>
      <c r="C37" s="479"/>
      <c r="D37" s="69"/>
      <c r="E37" s="70"/>
      <c r="F37" s="71"/>
      <c r="G37" s="482">
        <f>SUM(G34:H36)</f>
        <v>0</v>
      </c>
      <c r="H37" s="483"/>
      <c r="I37" s="93"/>
      <c r="J37" s="72"/>
      <c r="K37" s="194"/>
    </row>
    <row r="38" spans="1:12" x14ac:dyDescent="0.45">
      <c r="A38" s="46" t="s">
        <v>155</v>
      </c>
      <c r="B38" s="484" t="s">
        <v>142</v>
      </c>
      <c r="C38" s="484"/>
      <c r="D38" s="47"/>
      <c r="E38" s="48"/>
      <c r="F38" s="49"/>
      <c r="G38" s="485"/>
      <c r="H38" s="486"/>
      <c r="I38" s="201"/>
      <c r="J38" s="50"/>
      <c r="K38" s="196"/>
      <c r="L38" s="475" t="str">
        <f>IF(AND(入力シート!D25="有",I41=0),"←配管費を入力してください。","")</f>
        <v/>
      </c>
    </row>
    <row r="39" spans="1:12" x14ac:dyDescent="0.45">
      <c r="A39" s="476" t="s">
        <v>143</v>
      </c>
      <c r="B39" s="477"/>
      <c r="C39" s="477"/>
      <c r="D39" s="52"/>
      <c r="E39" s="53" t="s">
        <v>144</v>
      </c>
      <c r="F39" s="54"/>
      <c r="G39" s="503"/>
      <c r="H39" s="504"/>
      <c r="I39" s="202"/>
      <c r="J39" s="55"/>
      <c r="K39" s="63"/>
      <c r="L39" s="475"/>
    </row>
    <row r="40" spans="1:12" x14ac:dyDescent="0.45">
      <c r="A40" s="476" t="s">
        <v>145</v>
      </c>
      <c r="B40" s="477"/>
      <c r="C40" s="477"/>
      <c r="D40" s="52"/>
      <c r="E40" s="53" t="s">
        <v>146</v>
      </c>
      <c r="F40" s="54"/>
      <c r="G40" s="503"/>
      <c r="H40" s="504"/>
      <c r="I40" s="202"/>
      <c r="J40" s="55"/>
      <c r="K40" s="63"/>
      <c r="L40" s="475"/>
    </row>
    <row r="41" spans="1:12" ht="18.600000000000001" thickBot="1" x14ac:dyDescent="0.5">
      <c r="A41" s="493" t="s">
        <v>125</v>
      </c>
      <c r="B41" s="479"/>
      <c r="C41" s="479"/>
      <c r="D41" s="69"/>
      <c r="E41" s="70"/>
      <c r="F41" s="71"/>
      <c r="G41" s="521">
        <f>SUM(G38:H40)</f>
        <v>0</v>
      </c>
      <c r="H41" s="522"/>
      <c r="I41" s="203">
        <f>SUM(I38:I40)</f>
        <v>0</v>
      </c>
      <c r="J41" s="72"/>
      <c r="K41" s="195"/>
      <c r="L41" s="475"/>
    </row>
    <row r="42" spans="1:12" x14ac:dyDescent="0.45">
      <c r="A42" s="46" t="s">
        <v>161</v>
      </c>
      <c r="B42" s="484" t="s">
        <v>119</v>
      </c>
      <c r="C42" s="484"/>
      <c r="D42" s="197"/>
      <c r="E42" s="198"/>
      <c r="F42" s="199"/>
      <c r="G42" s="485"/>
      <c r="H42" s="486"/>
      <c r="I42" s="98"/>
      <c r="J42" s="205"/>
      <c r="K42" s="200"/>
      <c r="L42" s="475" t="str">
        <f>IF(AND(入力シート!D24="有",J46=0),"←撤去費を入力してください。","")</f>
        <v/>
      </c>
    </row>
    <row r="43" spans="1:12" x14ac:dyDescent="0.45">
      <c r="A43" s="476" t="s">
        <v>162</v>
      </c>
      <c r="B43" s="477"/>
      <c r="C43" s="477"/>
      <c r="D43" s="52"/>
      <c r="E43" s="53" t="s">
        <v>163</v>
      </c>
      <c r="F43" s="54"/>
      <c r="G43" s="503"/>
      <c r="H43" s="504"/>
      <c r="I43" s="94"/>
      <c r="J43" s="206"/>
      <c r="K43" s="77"/>
      <c r="L43" s="475"/>
    </row>
    <row r="44" spans="1:12" x14ac:dyDescent="0.45">
      <c r="A44" s="476" t="s">
        <v>164</v>
      </c>
      <c r="B44" s="477"/>
      <c r="C44" s="477"/>
      <c r="D44" s="52"/>
      <c r="E44" s="53" t="s">
        <v>163</v>
      </c>
      <c r="F44" s="54"/>
      <c r="G44" s="503"/>
      <c r="H44" s="504"/>
      <c r="I44" s="94"/>
      <c r="J44" s="206"/>
      <c r="K44" s="77"/>
      <c r="L44" s="475"/>
    </row>
    <row r="45" spans="1:12" x14ac:dyDescent="0.45">
      <c r="A45" s="476" t="s">
        <v>165</v>
      </c>
      <c r="B45" s="477"/>
      <c r="C45" s="477"/>
      <c r="D45" s="69"/>
      <c r="E45" s="70"/>
      <c r="F45" s="71"/>
      <c r="G45" s="503"/>
      <c r="H45" s="504"/>
      <c r="I45" s="93"/>
      <c r="J45" s="204"/>
      <c r="K45" s="77"/>
      <c r="L45" s="475"/>
    </row>
    <row r="46" spans="1:12" ht="18.600000000000001" thickBot="1" x14ac:dyDescent="0.5">
      <c r="A46" s="493" t="s">
        <v>125</v>
      </c>
      <c r="B46" s="494"/>
      <c r="C46" s="494"/>
      <c r="D46" s="57"/>
      <c r="E46" s="58"/>
      <c r="F46" s="59"/>
      <c r="G46" s="497">
        <f>SUM(G43:H45)</f>
        <v>0</v>
      </c>
      <c r="H46" s="498"/>
      <c r="I46" s="90"/>
      <c r="J46" s="207">
        <f>SUM(J42:J45)</f>
        <v>0</v>
      </c>
      <c r="K46" s="78"/>
      <c r="L46" s="475"/>
    </row>
    <row r="47" spans="1:12" ht="18.600000000000001" thickBot="1" x14ac:dyDescent="0.5">
      <c r="A47" s="491" t="s">
        <v>166</v>
      </c>
      <c r="B47" s="492"/>
      <c r="C47" s="492"/>
      <c r="D47" s="79"/>
      <c r="E47" s="80"/>
      <c r="F47" s="81"/>
      <c r="G47" s="499">
        <f>SUM(G11+G16+G20+G25+G41+G27+G32+G37+G46)</f>
        <v>0</v>
      </c>
      <c r="H47" s="500">
        <f>SUM(H11+H16+H20+H25+H41+H27+H32+H37+H46)</f>
        <v>0</v>
      </c>
      <c r="I47" s="95">
        <f>SUM(I11+I16+I20+I25+I41+I27+I32+I37+I46)</f>
        <v>0</v>
      </c>
      <c r="J47" s="95">
        <f>J46</f>
        <v>0</v>
      </c>
      <c r="K47" s="82"/>
    </row>
    <row r="48" spans="1:12" ht="18.600000000000001" thickBot="1" x14ac:dyDescent="0.5">
      <c r="A48" s="489" t="s">
        <v>167</v>
      </c>
      <c r="B48" s="490"/>
      <c r="C48" s="490"/>
      <c r="D48" s="83">
        <v>10</v>
      </c>
      <c r="E48" s="84" t="s">
        <v>168</v>
      </c>
      <c r="F48" s="85"/>
      <c r="G48" s="501">
        <f>(G47*1.1)-G47</f>
        <v>0</v>
      </c>
      <c r="H48" s="502"/>
      <c r="I48" s="96">
        <f>(I47*1.1)-I47</f>
        <v>0</v>
      </c>
      <c r="J48" s="96">
        <f>(J47*1.1)-J47</f>
        <v>0</v>
      </c>
      <c r="K48" s="86"/>
    </row>
    <row r="49" spans="1:11" ht="19.2" thickTop="1" thickBot="1" x14ac:dyDescent="0.5">
      <c r="A49" s="487" t="s">
        <v>169</v>
      </c>
      <c r="B49" s="488"/>
      <c r="C49" s="488"/>
      <c r="D49" s="79"/>
      <c r="E49" s="80"/>
      <c r="F49" s="81"/>
      <c r="G49" s="495">
        <f>G47+G48</f>
        <v>0</v>
      </c>
      <c r="H49" s="496"/>
      <c r="I49" s="95">
        <f>I47+I48</f>
        <v>0</v>
      </c>
      <c r="J49" s="95">
        <f>J47+J48</f>
        <v>0</v>
      </c>
      <c r="K49" s="87"/>
    </row>
  </sheetData>
  <mergeCells count="98">
    <mergeCell ref="A1:J1"/>
    <mergeCell ref="A4:F4"/>
    <mergeCell ref="H4:I4"/>
    <mergeCell ref="J4:K4"/>
    <mergeCell ref="H5:I5"/>
    <mergeCell ref="J2:K2"/>
    <mergeCell ref="H3:K3"/>
    <mergeCell ref="J5:K5"/>
    <mergeCell ref="B17:C17"/>
    <mergeCell ref="G17:H17"/>
    <mergeCell ref="B9:C9"/>
    <mergeCell ref="G9:H9"/>
    <mergeCell ref="G10:H10"/>
    <mergeCell ref="G11:H11"/>
    <mergeCell ref="B12:C12"/>
    <mergeCell ref="G12:H12"/>
    <mergeCell ref="A10:C10"/>
    <mergeCell ref="A16:C16"/>
    <mergeCell ref="A15:C15"/>
    <mergeCell ref="A14:C14"/>
    <mergeCell ref="A11:C11"/>
    <mergeCell ref="A13:C13"/>
    <mergeCell ref="G13:H13"/>
    <mergeCell ref="G14:H14"/>
    <mergeCell ref="A23:C23"/>
    <mergeCell ref="A39:C39"/>
    <mergeCell ref="G18:H18"/>
    <mergeCell ref="G19:H19"/>
    <mergeCell ref="G20:H20"/>
    <mergeCell ref="B21:C21"/>
    <mergeCell ref="G21:H21"/>
    <mergeCell ref="G22:H22"/>
    <mergeCell ref="A22:C22"/>
    <mergeCell ref="A20:C20"/>
    <mergeCell ref="A19:C19"/>
    <mergeCell ref="A18:C18"/>
    <mergeCell ref="G23:H23"/>
    <mergeCell ref="G24:H24"/>
    <mergeCell ref="G25:H25"/>
    <mergeCell ref="B38:C38"/>
    <mergeCell ref="B26:C26"/>
    <mergeCell ref="G26:H26"/>
    <mergeCell ref="G27:H27"/>
    <mergeCell ref="B28:C28"/>
    <mergeCell ref="G28:H28"/>
    <mergeCell ref="A27:C27"/>
    <mergeCell ref="A25:C25"/>
    <mergeCell ref="A24:C24"/>
    <mergeCell ref="G43:H43"/>
    <mergeCell ref="G44:H44"/>
    <mergeCell ref="G45:H45"/>
    <mergeCell ref="G30:H30"/>
    <mergeCell ref="G31:H31"/>
    <mergeCell ref="G32:H32"/>
    <mergeCell ref="B33:C33"/>
    <mergeCell ref="G33:H33"/>
    <mergeCell ref="A31:C31"/>
    <mergeCell ref="A30:C30"/>
    <mergeCell ref="G38:H38"/>
    <mergeCell ref="A29:C29"/>
    <mergeCell ref="G40:H40"/>
    <mergeCell ref="G41:H41"/>
    <mergeCell ref="G15:H15"/>
    <mergeCell ref="G16:H16"/>
    <mergeCell ref="J6:K6"/>
    <mergeCell ref="A7:C8"/>
    <mergeCell ref="D7:D8"/>
    <mergeCell ref="E7:E8"/>
    <mergeCell ref="F7:F8"/>
    <mergeCell ref="G7:J7"/>
    <mergeCell ref="G29:H29"/>
    <mergeCell ref="A49:C49"/>
    <mergeCell ref="A48:C48"/>
    <mergeCell ref="A47:C47"/>
    <mergeCell ref="A46:C46"/>
    <mergeCell ref="A45:C45"/>
    <mergeCell ref="G49:H49"/>
    <mergeCell ref="G46:H46"/>
    <mergeCell ref="G47:H47"/>
    <mergeCell ref="G48:H48"/>
    <mergeCell ref="A41:C41"/>
    <mergeCell ref="A40:C40"/>
    <mergeCell ref="G39:H39"/>
    <mergeCell ref="A35:C35"/>
    <mergeCell ref="A34:C34"/>
    <mergeCell ref="A32:C32"/>
    <mergeCell ref="G34:H34"/>
    <mergeCell ref="G35:H35"/>
    <mergeCell ref="G36:H36"/>
    <mergeCell ref="G37:H37"/>
    <mergeCell ref="B42:C42"/>
    <mergeCell ref="G42:H42"/>
    <mergeCell ref="L38:L41"/>
    <mergeCell ref="L42:L46"/>
    <mergeCell ref="A43:C43"/>
    <mergeCell ref="A37:C37"/>
    <mergeCell ref="A36:C36"/>
    <mergeCell ref="A44:C44"/>
  </mergeCells>
  <phoneticPr fontId="3"/>
  <conditionalFormatting sqref="I38:I41">
    <cfRule type="expression" dxfId="1" priority="4">
      <formula>$L$38="←配管費を入力してください。"</formula>
    </cfRule>
  </conditionalFormatting>
  <conditionalFormatting sqref="J42:J46">
    <cfRule type="expression" dxfId="0" priority="2">
      <formula>$L$42="←撤去費を入力してください。"</formula>
    </cfRule>
  </conditionalFormatting>
  <pageMargins left="0.7" right="0.7" top="0.75" bottom="0.75" header="0.3" footer="0.3"/>
  <pageSetup paperSize="9" scale="80" orientation="portrait" r:id="rId1"/>
  <colBreaks count="1" manualBreakCount="1">
    <brk id="11"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J109"/>
  <sheetViews>
    <sheetView view="pageBreakPreview" topLeftCell="A94" zoomScale="85" zoomScaleNormal="100" zoomScaleSheetLayoutView="85" workbookViewId="0">
      <selection activeCell="C12" sqref="C12:J12"/>
    </sheetView>
  </sheetViews>
  <sheetFormatPr defaultRowHeight="18" x14ac:dyDescent="0.45"/>
  <cols>
    <col min="1" max="1" width="3.3984375" style="1" customWidth="1"/>
    <col min="2" max="2" width="5.796875" style="1" customWidth="1"/>
    <col min="3" max="3" width="9.5" style="1" customWidth="1"/>
    <col min="4" max="4" width="10.5" style="1" customWidth="1"/>
    <col min="5" max="5" width="9.19921875" style="1" customWidth="1"/>
    <col min="6" max="6" width="10.8984375" style="1" customWidth="1"/>
    <col min="7" max="9" width="9.19921875" style="1" customWidth="1"/>
    <col min="10" max="10" width="10.796875" style="1" customWidth="1"/>
  </cols>
  <sheetData>
    <row r="1" spans="1:10" ht="19.2" x14ac:dyDescent="0.45">
      <c r="B1" s="538" t="s">
        <v>176</v>
      </c>
      <c r="C1" s="538"/>
      <c r="D1" s="538"/>
      <c r="E1" s="538"/>
      <c r="F1" s="538"/>
      <c r="G1" s="538"/>
      <c r="H1" s="538"/>
      <c r="I1" s="538"/>
      <c r="J1" s="538"/>
    </row>
    <row r="2" spans="1:10" x14ac:dyDescent="0.45">
      <c r="B2" s="103"/>
    </row>
    <row r="3" spans="1:10" x14ac:dyDescent="0.45">
      <c r="A3" s="99"/>
      <c r="B3" s="99" t="s">
        <v>177</v>
      </c>
      <c r="C3" s="104" t="s">
        <v>178</v>
      </c>
      <c r="D3" s="534" t="str">
        <f>IF(入力シート!D4=0,"",入力シート!D4)</f>
        <v/>
      </c>
      <c r="E3" s="534"/>
      <c r="F3" s="532" t="s">
        <v>179</v>
      </c>
      <c r="G3" s="532"/>
      <c r="H3" s="532"/>
      <c r="I3" s="532"/>
      <c r="J3" s="532"/>
    </row>
    <row r="4" spans="1:10" x14ac:dyDescent="0.45">
      <c r="A4" s="99"/>
      <c r="B4" s="99"/>
      <c r="C4" s="534" t="str">
        <f>IF(入力シート!D35=0,"",入力シート!D35)</f>
        <v/>
      </c>
      <c r="D4" s="534"/>
      <c r="E4" s="534"/>
      <c r="F4" s="532" t="s">
        <v>180</v>
      </c>
      <c r="G4" s="532"/>
      <c r="H4" s="532"/>
      <c r="I4" s="532"/>
      <c r="J4" s="532"/>
    </row>
    <row r="5" spans="1:10" x14ac:dyDescent="0.45">
      <c r="A5" s="99"/>
      <c r="B5" s="99"/>
      <c r="C5" s="532" t="s">
        <v>181</v>
      </c>
      <c r="D5" s="532"/>
      <c r="E5" s="532"/>
      <c r="F5" s="532"/>
      <c r="G5" s="532"/>
      <c r="H5" s="532"/>
      <c r="I5" s="532"/>
      <c r="J5" s="532"/>
    </row>
    <row r="6" spans="1:10" x14ac:dyDescent="0.45">
      <c r="A6" s="99"/>
      <c r="B6" s="99"/>
      <c r="C6" s="532" t="s">
        <v>182</v>
      </c>
      <c r="D6" s="532"/>
      <c r="E6" s="532"/>
      <c r="F6" s="532"/>
      <c r="G6" s="532"/>
      <c r="H6" s="532"/>
      <c r="I6" s="532"/>
      <c r="J6" s="532"/>
    </row>
    <row r="7" spans="1:10" x14ac:dyDescent="0.45">
      <c r="A7" s="99"/>
      <c r="B7" s="99"/>
      <c r="C7" s="99"/>
      <c r="D7" s="99"/>
      <c r="E7" s="99"/>
      <c r="F7" s="99"/>
      <c r="G7" s="99"/>
      <c r="H7" s="99"/>
      <c r="I7" s="99"/>
      <c r="J7" s="99"/>
    </row>
    <row r="8" spans="1:10" x14ac:dyDescent="0.45">
      <c r="A8" s="99"/>
      <c r="B8" s="99" t="s">
        <v>183</v>
      </c>
      <c r="C8" s="530" t="s">
        <v>184</v>
      </c>
      <c r="D8" s="530"/>
      <c r="E8" s="530"/>
      <c r="F8" s="530"/>
      <c r="G8" s="530"/>
      <c r="H8" s="530"/>
      <c r="I8" s="530"/>
      <c r="J8" s="530"/>
    </row>
    <row r="9" spans="1:10" x14ac:dyDescent="0.45">
      <c r="A9" s="99"/>
      <c r="B9" s="99"/>
      <c r="C9" s="99" t="s">
        <v>282</v>
      </c>
      <c r="D9" s="531" t="str">
        <f>IF(入力シート!D14=0,"",入力シート!D14)</f>
        <v/>
      </c>
      <c r="E9" s="531"/>
      <c r="F9" s="531"/>
      <c r="G9" s="531"/>
      <c r="H9" s="531"/>
      <c r="I9" s="531"/>
      <c r="J9" s="531"/>
    </row>
    <row r="10" spans="1:10" x14ac:dyDescent="0.45">
      <c r="A10" s="99"/>
      <c r="B10" s="99"/>
      <c r="C10" s="105" t="s">
        <v>185</v>
      </c>
      <c r="D10" s="537" t="str">
        <f>IF(入力シート!D32=0,"",入力シート!D32)</f>
        <v/>
      </c>
      <c r="E10" s="537"/>
      <c r="F10" s="106" t="s">
        <v>186</v>
      </c>
      <c r="G10" s="537" t="str">
        <f>IF(入力シート!D33=0,"",入力シート!D33)</f>
        <v/>
      </c>
      <c r="H10" s="537"/>
      <c r="I10" s="105"/>
      <c r="J10" s="105"/>
    </row>
    <row r="11" spans="1:10" x14ac:dyDescent="0.45">
      <c r="A11" s="99"/>
      <c r="B11" s="99"/>
      <c r="C11" s="99" t="s">
        <v>187</v>
      </c>
      <c r="D11" s="99"/>
      <c r="E11" s="530" t="str">
        <f>IF(入力シート!D17=0,"",入力シート!D17)</f>
        <v/>
      </c>
      <c r="F11" s="530"/>
      <c r="G11" s="530"/>
      <c r="H11" s="99"/>
      <c r="I11" s="99"/>
      <c r="J11" s="99"/>
    </row>
    <row r="12" spans="1:10" x14ac:dyDescent="0.45">
      <c r="A12" s="99"/>
      <c r="B12" s="99"/>
      <c r="C12" s="532" t="s">
        <v>188</v>
      </c>
      <c r="D12" s="532"/>
      <c r="E12" s="532"/>
      <c r="F12" s="532"/>
      <c r="G12" s="532"/>
      <c r="H12" s="532"/>
      <c r="I12" s="532"/>
      <c r="J12" s="532"/>
    </row>
    <row r="13" spans="1:10" x14ac:dyDescent="0.45">
      <c r="A13" s="99"/>
      <c r="B13" s="99"/>
      <c r="C13" s="532" t="s">
        <v>189</v>
      </c>
      <c r="D13" s="532"/>
      <c r="E13" s="532"/>
      <c r="F13" s="532"/>
      <c r="G13" s="532"/>
      <c r="H13" s="532"/>
      <c r="I13" s="532"/>
      <c r="J13" s="532"/>
    </row>
    <row r="14" spans="1:10" x14ac:dyDescent="0.45">
      <c r="A14" s="99"/>
      <c r="B14" s="99"/>
      <c r="C14" s="532" t="s">
        <v>190</v>
      </c>
      <c r="D14" s="532"/>
      <c r="E14" s="532"/>
      <c r="F14" s="532"/>
      <c r="G14" s="532"/>
      <c r="H14" s="532"/>
      <c r="I14" s="532"/>
      <c r="J14" s="532"/>
    </row>
    <row r="15" spans="1:10" x14ac:dyDescent="0.45">
      <c r="A15" s="99"/>
      <c r="B15" s="99"/>
      <c r="C15" s="532" t="s">
        <v>191</v>
      </c>
      <c r="D15" s="532"/>
      <c r="E15" s="532"/>
      <c r="F15" s="532"/>
      <c r="G15" s="532"/>
      <c r="H15" s="532"/>
      <c r="I15" s="532"/>
      <c r="J15" s="532"/>
    </row>
    <row r="16" spans="1:10" x14ac:dyDescent="0.45">
      <c r="A16" s="99"/>
      <c r="B16" s="99"/>
      <c r="C16" s="532" t="s">
        <v>192</v>
      </c>
      <c r="D16" s="532"/>
      <c r="E16" s="532"/>
      <c r="F16" s="532"/>
      <c r="G16" s="532"/>
      <c r="H16" s="532"/>
      <c r="I16" s="532"/>
      <c r="J16" s="532"/>
    </row>
    <row r="17" spans="1:10" x14ac:dyDescent="0.45">
      <c r="A17" s="99"/>
      <c r="B17" s="99"/>
      <c r="C17" s="99"/>
      <c r="D17" s="99"/>
      <c r="E17" s="99"/>
      <c r="F17" s="99"/>
      <c r="G17" s="99"/>
      <c r="H17" s="99"/>
      <c r="I17" s="99"/>
      <c r="J17" s="99"/>
    </row>
    <row r="18" spans="1:10" x14ac:dyDescent="0.45">
      <c r="A18" s="99"/>
      <c r="B18" s="99"/>
      <c r="C18" s="530" t="s">
        <v>193</v>
      </c>
      <c r="D18" s="530"/>
      <c r="E18" s="530"/>
      <c r="F18" s="530"/>
      <c r="G18" s="530"/>
      <c r="H18" s="530"/>
      <c r="I18" s="530"/>
      <c r="J18" s="530"/>
    </row>
    <row r="19" spans="1:10" x14ac:dyDescent="0.45">
      <c r="A19" s="99"/>
      <c r="B19" s="99"/>
      <c r="C19" s="531" t="s">
        <v>194</v>
      </c>
      <c r="D19" s="531"/>
      <c r="E19" s="536" t="str">
        <f>IF(見積り!J5=0,"",見積り!J5)</f>
        <v>円</v>
      </c>
      <c r="F19" s="536"/>
      <c r="G19" s="99"/>
      <c r="H19" s="99"/>
      <c r="I19" s="99"/>
      <c r="J19" s="99"/>
    </row>
    <row r="20" spans="1:10" x14ac:dyDescent="0.45">
      <c r="A20" s="99"/>
      <c r="B20" s="99"/>
      <c r="C20" s="102" t="s">
        <v>348</v>
      </c>
      <c r="D20" s="102"/>
      <c r="E20" s="102" t="s">
        <v>349</v>
      </c>
      <c r="F20" s="102"/>
      <c r="G20" s="102" t="s">
        <v>350</v>
      </c>
      <c r="H20" s="102"/>
      <c r="I20" s="102"/>
      <c r="J20" s="102"/>
    </row>
    <row r="21" spans="1:10" x14ac:dyDescent="0.45">
      <c r="A21" s="99"/>
      <c r="B21" s="99"/>
      <c r="C21" s="99"/>
      <c r="D21" s="99"/>
      <c r="E21" s="99"/>
      <c r="F21" s="99"/>
      <c r="G21" s="99"/>
      <c r="H21" s="99"/>
      <c r="I21" s="99"/>
      <c r="J21" s="99"/>
    </row>
    <row r="22" spans="1:10" x14ac:dyDescent="0.45">
      <c r="A22" s="99"/>
      <c r="B22" s="99" t="s">
        <v>195</v>
      </c>
      <c r="C22" s="532" t="s">
        <v>196</v>
      </c>
      <c r="D22" s="532"/>
      <c r="E22" s="532"/>
      <c r="F22" s="532"/>
      <c r="G22" s="532"/>
      <c r="H22" s="532"/>
      <c r="I22" s="532"/>
      <c r="J22" s="532"/>
    </row>
    <row r="23" spans="1:10" x14ac:dyDescent="0.45">
      <c r="A23" s="99"/>
      <c r="B23" s="99"/>
      <c r="C23" s="532" t="s">
        <v>197</v>
      </c>
      <c r="D23" s="532"/>
      <c r="E23" s="532"/>
      <c r="F23" s="532"/>
      <c r="G23" s="532"/>
      <c r="H23" s="532"/>
      <c r="I23" s="532"/>
      <c r="J23" s="532"/>
    </row>
    <row r="24" spans="1:10" x14ac:dyDescent="0.45">
      <c r="A24" s="99"/>
      <c r="B24" s="99"/>
      <c r="C24" s="104"/>
      <c r="D24" s="99"/>
      <c r="E24" s="99"/>
      <c r="F24" s="99"/>
      <c r="G24" s="99"/>
      <c r="H24" s="99"/>
      <c r="I24" s="99"/>
      <c r="J24" s="99"/>
    </row>
    <row r="25" spans="1:10" x14ac:dyDescent="0.45">
      <c r="A25" s="99"/>
      <c r="B25" s="99" t="s">
        <v>198</v>
      </c>
      <c r="C25" s="532" t="s">
        <v>199</v>
      </c>
      <c r="D25" s="532"/>
      <c r="E25" s="532"/>
      <c r="F25" s="532"/>
      <c r="G25" s="532"/>
      <c r="H25" s="532"/>
      <c r="I25" s="532"/>
      <c r="J25" s="532"/>
    </row>
    <row r="26" spans="1:10" x14ac:dyDescent="0.45">
      <c r="A26" s="99"/>
      <c r="B26" s="99"/>
      <c r="C26" s="532" t="s">
        <v>200</v>
      </c>
      <c r="D26" s="532"/>
      <c r="E26" s="532"/>
      <c r="F26" s="532"/>
      <c r="G26" s="532"/>
      <c r="H26" s="532"/>
      <c r="I26" s="532"/>
      <c r="J26" s="532"/>
    </row>
    <row r="27" spans="1:10" x14ac:dyDescent="0.45">
      <c r="A27" s="99"/>
      <c r="B27" s="99"/>
      <c r="C27" s="532" t="s">
        <v>201</v>
      </c>
      <c r="D27" s="532"/>
      <c r="E27" s="532"/>
      <c r="F27" s="532"/>
      <c r="G27" s="532"/>
      <c r="H27" s="532"/>
      <c r="I27" s="532"/>
      <c r="J27" s="532"/>
    </row>
    <row r="28" spans="1:10" x14ac:dyDescent="0.45">
      <c r="A28" s="99"/>
      <c r="B28" s="99"/>
      <c r="C28" s="99"/>
      <c r="D28" s="99"/>
      <c r="E28" s="99"/>
      <c r="F28" s="99"/>
      <c r="G28" s="99"/>
      <c r="H28" s="99"/>
      <c r="I28" s="99"/>
      <c r="J28" s="99"/>
    </row>
    <row r="29" spans="1:10" x14ac:dyDescent="0.45">
      <c r="A29" s="99"/>
      <c r="B29" s="99" t="s">
        <v>202</v>
      </c>
      <c r="C29" s="532" t="s">
        <v>203</v>
      </c>
      <c r="D29" s="532"/>
      <c r="E29" s="532"/>
      <c r="F29" s="532"/>
      <c r="G29" s="532"/>
      <c r="H29" s="532"/>
      <c r="I29" s="532"/>
      <c r="J29" s="532"/>
    </row>
    <row r="30" spans="1:10" x14ac:dyDescent="0.45">
      <c r="A30" s="99"/>
      <c r="B30" s="99"/>
      <c r="C30" s="532" t="s">
        <v>204</v>
      </c>
      <c r="D30" s="532"/>
      <c r="E30" s="532"/>
      <c r="F30" s="532"/>
      <c r="G30" s="532"/>
      <c r="H30" s="532"/>
      <c r="I30" s="532"/>
      <c r="J30" s="532"/>
    </row>
    <row r="31" spans="1:10" x14ac:dyDescent="0.45">
      <c r="A31" s="99"/>
      <c r="B31" s="99"/>
      <c r="C31" s="99"/>
      <c r="D31" s="99"/>
      <c r="E31" s="99"/>
      <c r="F31" s="99"/>
      <c r="G31" s="99"/>
      <c r="H31" s="99"/>
      <c r="I31" s="99"/>
      <c r="J31" s="99"/>
    </row>
    <row r="32" spans="1:10" x14ac:dyDescent="0.45">
      <c r="A32" s="99"/>
      <c r="B32" s="99" t="s">
        <v>205</v>
      </c>
      <c r="C32" s="532" t="s">
        <v>206</v>
      </c>
      <c r="D32" s="532"/>
      <c r="E32" s="532"/>
      <c r="F32" s="532"/>
      <c r="G32" s="532"/>
      <c r="H32" s="532"/>
      <c r="I32" s="532"/>
      <c r="J32" s="532"/>
    </row>
    <row r="33" spans="1:10" x14ac:dyDescent="0.45">
      <c r="A33" s="99"/>
      <c r="B33" s="99"/>
      <c r="C33" s="532" t="s">
        <v>207</v>
      </c>
      <c r="D33" s="532"/>
      <c r="E33" s="532"/>
      <c r="F33" s="532"/>
      <c r="G33" s="532"/>
      <c r="H33" s="532"/>
      <c r="I33" s="532"/>
      <c r="J33" s="532"/>
    </row>
    <row r="34" spans="1:10" x14ac:dyDescent="0.45">
      <c r="A34" s="99"/>
      <c r="B34" s="99"/>
      <c r="C34" s="99"/>
      <c r="D34" s="99"/>
      <c r="E34" s="99"/>
      <c r="F34" s="99"/>
      <c r="G34" s="99"/>
      <c r="H34" s="99"/>
      <c r="I34" s="99"/>
      <c r="J34" s="99"/>
    </row>
    <row r="35" spans="1:10" x14ac:dyDescent="0.45">
      <c r="A35" s="99"/>
      <c r="B35" s="99" t="s">
        <v>208</v>
      </c>
      <c r="C35" s="532" t="s">
        <v>209</v>
      </c>
      <c r="D35" s="532"/>
      <c r="E35" s="532"/>
      <c r="F35" s="532"/>
      <c r="G35" s="532"/>
      <c r="H35" s="532"/>
      <c r="I35" s="532"/>
      <c r="J35" s="532"/>
    </row>
    <row r="36" spans="1:10" x14ac:dyDescent="0.45">
      <c r="A36" s="99"/>
      <c r="B36" s="99"/>
      <c r="C36" s="532" t="s">
        <v>210</v>
      </c>
      <c r="D36" s="532"/>
      <c r="E36" s="532"/>
      <c r="F36" s="532"/>
      <c r="G36" s="532"/>
      <c r="H36" s="532"/>
      <c r="I36" s="532"/>
      <c r="J36" s="532"/>
    </row>
    <row r="37" spans="1:10" x14ac:dyDescent="0.45">
      <c r="A37" s="99"/>
      <c r="B37" s="99"/>
      <c r="C37" s="99"/>
      <c r="D37" s="99"/>
      <c r="E37" s="99"/>
      <c r="F37" s="99"/>
      <c r="G37" s="99"/>
      <c r="H37" s="99"/>
      <c r="I37" s="99"/>
      <c r="J37" s="99"/>
    </row>
    <row r="38" spans="1:10" x14ac:dyDescent="0.45">
      <c r="A38" s="99"/>
      <c r="B38" s="99" t="s">
        <v>211</v>
      </c>
      <c r="C38" s="532" t="s">
        <v>212</v>
      </c>
      <c r="D38" s="532"/>
      <c r="E38" s="532"/>
      <c r="F38" s="532"/>
      <c r="G38" s="532"/>
      <c r="H38" s="532"/>
      <c r="I38" s="532"/>
      <c r="J38" s="532"/>
    </row>
    <row r="39" spans="1:10" x14ac:dyDescent="0.45">
      <c r="A39" s="99"/>
      <c r="B39" s="99"/>
      <c r="C39" s="532" t="s">
        <v>213</v>
      </c>
      <c r="D39" s="532"/>
      <c r="E39" s="532"/>
      <c r="F39" s="532"/>
      <c r="G39" s="532"/>
      <c r="H39" s="532"/>
      <c r="I39" s="532"/>
      <c r="J39" s="532"/>
    </row>
    <row r="40" spans="1:10" x14ac:dyDescent="0.45">
      <c r="A40" s="99"/>
      <c r="B40" s="99"/>
      <c r="C40" s="532" t="s">
        <v>214</v>
      </c>
      <c r="D40" s="532"/>
      <c r="E40" s="532"/>
      <c r="F40" s="532"/>
      <c r="G40" s="532"/>
      <c r="H40" s="532"/>
      <c r="I40" s="532"/>
      <c r="J40" s="532"/>
    </row>
    <row r="41" spans="1:10" x14ac:dyDescent="0.45">
      <c r="A41" s="99"/>
      <c r="B41" s="107" t="s">
        <v>215</v>
      </c>
      <c r="C41" s="532" t="s">
        <v>216</v>
      </c>
      <c r="D41" s="532"/>
      <c r="E41" s="532"/>
      <c r="F41" s="532"/>
      <c r="G41" s="532"/>
      <c r="H41" s="532"/>
      <c r="I41" s="532"/>
      <c r="J41" s="532"/>
    </row>
    <row r="42" spans="1:10" x14ac:dyDescent="0.45">
      <c r="A42" s="99"/>
      <c r="B42" s="99"/>
      <c r="C42" s="99"/>
      <c r="D42" s="99"/>
      <c r="E42" s="99"/>
      <c r="F42" s="99"/>
      <c r="G42" s="99"/>
      <c r="H42" s="99"/>
      <c r="I42" s="99"/>
      <c r="J42" s="99"/>
    </row>
    <row r="43" spans="1:10" x14ac:dyDescent="0.45">
      <c r="A43" s="99"/>
      <c r="B43" s="99" t="s">
        <v>217</v>
      </c>
      <c r="C43" s="532" t="s">
        <v>218</v>
      </c>
      <c r="D43" s="532"/>
      <c r="E43" s="532"/>
      <c r="F43" s="532"/>
      <c r="G43" s="532"/>
      <c r="H43" s="532"/>
      <c r="I43" s="532"/>
      <c r="J43" s="532"/>
    </row>
    <row r="44" spans="1:10" x14ac:dyDescent="0.45">
      <c r="A44" s="99"/>
      <c r="B44" s="99"/>
      <c r="C44" s="532" t="s">
        <v>219</v>
      </c>
      <c r="D44" s="532"/>
      <c r="E44" s="532"/>
      <c r="F44" s="532"/>
      <c r="G44" s="532"/>
      <c r="H44" s="532"/>
      <c r="I44" s="532"/>
      <c r="J44" s="532"/>
    </row>
    <row r="45" spans="1:10" x14ac:dyDescent="0.45">
      <c r="A45" s="99"/>
      <c r="B45" s="99"/>
      <c r="C45" s="532" t="s">
        <v>220</v>
      </c>
      <c r="D45" s="532"/>
      <c r="E45" s="532"/>
      <c r="F45" s="532"/>
      <c r="G45" s="532"/>
      <c r="H45" s="532"/>
      <c r="I45" s="532"/>
      <c r="J45" s="532"/>
    </row>
    <row r="46" spans="1:10" x14ac:dyDescent="0.45">
      <c r="A46" s="99"/>
      <c r="B46" s="99"/>
      <c r="C46" s="99"/>
      <c r="D46" s="99"/>
      <c r="E46" s="99"/>
      <c r="F46" s="99"/>
      <c r="G46" s="99"/>
      <c r="H46" s="99"/>
      <c r="I46" s="99"/>
      <c r="J46" s="99"/>
    </row>
    <row r="47" spans="1:10" x14ac:dyDescent="0.45">
      <c r="A47" s="99"/>
      <c r="B47" s="99" t="s">
        <v>221</v>
      </c>
      <c r="C47" s="532" t="s">
        <v>222</v>
      </c>
      <c r="D47" s="532"/>
      <c r="E47" s="532"/>
      <c r="F47" s="532"/>
      <c r="G47" s="532"/>
      <c r="H47" s="532"/>
      <c r="I47" s="532"/>
      <c r="J47" s="532"/>
    </row>
    <row r="48" spans="1:10" x14ac:dyDescent="0.45">
      <c r="A48" s="99"/>
      <c r="B48" s="99"/>
      <c r="C48" s="532" t="s">
        <v>223</v>
      </c>
      <c r="D48" s="532"/>
      <c r="E48" s="532"/>
      <c r="F48" s="532"/>
      <c r="G48" s="532"/>
      <c r="H48" s="532"/>
      <c r="I48" s="532"/>
      <c r="J48" s="532"/>
    </row>
    <row r="49" spans="1:10" x14ac:dyDescent="0.45">
      <c r="A49" s="99"/>
      <c r="B49" s="99"/>
      <c r="C49" s="99"/>
      <c r="D49" s="99"/>
      <c r="E49" s="99"/>
      <c r="F49" s="99"/>
      <c r="G49" s="99"/>
      <c r="H49" s="99"/>
      <c r="I49" s="99"/>
      <c r="J49" s="99"/>
    </row>
    <row r="50" spans="1:10" x14ac:dyDescent="0.45">
      <c r="A50" s="99"/>
      <c r="B50" s="99" t="s">
        <v>224</v>
      </c>
      <c r="C50" s="532" t="s">
        <v>225</v>
      </c>
      <c r="D50" s="532"/>
      <c r="E50" s="532"/>
      <c r="F50" s="532"/>
      <c r="G50" s="532"/>
      <c r="H50" s="532"/>
      <c r="I50" s="532"/>
      <c r="J50" s="532"/>
    </row>
    <row r="51" spans="1:10" x14ac:dyDescent="0.45">
      <c r="A51" s="99"/>
      <c r="B51" s="99"/>
      <c r="C51" s="530" t="s">
        <v>226</v>
      </c>
      <c r="D51" s="530"/>
      <c r="E51" s="530"/>
      <c r="F51" s="530"/>
      <c r="G51" s="530"/>
      <c r="H51" s="530"/>
      <c r="I51" s="530"/>
      <c r="J51" s="530"/>
    </row>
    <row r="52" spans="1:10" x14ac:dyDescent="0.45">
      <c r="A52" s="99"/>
      <c r="B52" s="99"/>
      <c r="C52" s="99"/>
      <c r="D52" s="99"/>
      <c r="E52" s="99"/>
      <c r="F52" s="99"/>
      <c r="G52" s="99"/>
      <c r="H52" s="99"/>
      <c r="I52" s="99"/>
      <c r="J52" s="99"/>
    </row>
    <row r="53" spans="1:10" x14ac:dyDescent="0.45">
      <c r="A53" s="99"/>
      <c r="B53" s="99" t="s">
        <v>227</v>
      </c>
      <c r="C53" s="532" t="s">
        <v>228</v>
      </c>
      <c r="D53" s="532"/>
      <c r="E53" s="532"/>
      <c r="F53" s="532"/>
      <c r="G53" s="532"/>
      <c r="H53" s="532"/>
      <c r="I53" s="532"/>
      <c r="J53" s="532"/>
    </row>
    <row r="54" spans="1:10" x14ac:dyDescent="0.45">
      <c r="A54" s="99"/>
      <c r="B54" s="99"/>
      <c r="C54" s="532" t="s">
        <v>229</v>
      </c>
      <c r="D54" s="532"/>
      <c r="E54" s="532"/>
      <c r="F54" s="532"/>
      <c r="G54" s="532"/>
      <c r="H54" s="532"/>
      <c r="I54" s="532"/>
      <c r="J54" s="532"/>
    </row>
    <row r="55" spans="1:10" x14ac:dyDescent="0.45">
      <c r="A55" s="99"/>
      <c r="B55" s="99"/>
      <c r="C55" s="99"/>
      <c r="D55" s="99"/>
      <c r="E55" s="99"/>
      <c r="F55" s="99"/>
      <c r="G55" s="99"/>
      <c r="H55" s="99"/>
      <c r="I55" s="99"/>
      <c r="J55" s="99"/>
    </row>
    <row r="56" spans="1:10" x14ac:dyDescent="0.45">
      <c r="A56" s="99"/>
      <c r="B56" s="99" t="s">
        <v>230</v>
      </c>
      <c r="C56" s="532" t="s">
        <v>231</v>
      </c>
      <c r="D56" s="532"/>
      <c r="E56" s="532"/>
      <c r="F56" s="532"/>
      <c r="G56" s="532"/>
      <c r="H56" s="532"/>
      <c r="I56" s="532"/>
      <c r="J56" s="532"/>
    </row>
    <row r="57" spans="1:10" x14ac:dyDescent="0.45">
      <c r="A57" s="99"/>
      <c r="B57" s="99"/>
      <c r="C57" s="532" t="s">
        <v>232</v>
      </c>
      <c r="D57" s="532"/>
      <c r="E57" s="532"/>
      <c r="F57" s="532"/>
      <c r="G57" s="532"/>
      <c r="H57" s="532"/>
      <c r="I57" s="532"/>
      <c r="J57" s="532"/>
    </row>
    <row r="58" spans="1:10" x14ac:dyDescent="0.45">
      <c r="A58" s="99"/>
      <c r="B58" s="108" t="s">
        <v>215</v>
      </c>
      <c r="C58" s="532" t="s">
        <v>233</v>
      </c>
      <c r="D58" s="532"/>
      <c r="E58" s="532"/>
      <c r="F58" s="532"/>
      <c r="G58" s="532"/>
      <c r="H58" s="532"/>
      <c r="I58" s="532"/>
      <c r="J58" s="532"/>
    </row>
    <row r="59" spans="1:10" x14ac:dyDescent="0.45">
      <c r="A59" s="99"/>
      <c r="B59" s="108"/>
      <c r="C59" s="532" t="s">
        <v>234</v>
      </c>
      <c r="D59" s="532"/>
      <c r="E59" s="532"/>
      <c r="F59" s="532"/>
      <c r="G59" s="532"/>
      <c r="H59" s="532"/>
      <c r="I59" s="532"/>
      <c r="J59" s="532"/>
    </row>
    <row r="60" spans="1:10" x14ac:dyDescent="0.45">
      <c r="A60" s="99"/>
      <c r="B60" s="108"/>
      <c r="C60" s="532" t="s">
        <v>235</v>
      </c>
      <c r="D60" s="532"/>
      <c r="E60" s="532"/>
      <c r="F60" s="532"/>
      <c r="G60" s="532"/>
      <c r="H60" s="532"/>
      <c r="I60" s="532"/>
      <c r="J60" s="532"/>
    </row>
    <row r="61" spans="1:10" x14ac:dyDescent="0.45">
      <c r="A61" s="99"/>
      <c r="B61" s="109" t="s">
        <v>236</v>
      </c>
      <c r="C61" s="535" t="s">
        <v>237</v>
      </c>
      <c r="D61" s="535"/>
      <c r="E61" s="535"/>
      <c r="F61" s="535"/>
      <c r="G61" s="535"/>
      <c r="H61" s="535"/>
      <c r="I61" s="535"/>
      <c r="J61" s="535"/>
    </row>
    <row r="62" spans="1:10" x14ac:dyDescent="0.45">
      <c r="A62" s="99"/>
      <c r="B62" s="109"/>
      <c r="C62" s="535" t="s">
        <v>238</v>
      </c>
      <c r="D62" s="535"/>
      <c r="E62" s="535"/>
      <c r="F62" s="535"/>
      <c r="G62" s="535"/>
      <c r="H62" s="535"/>
      <c r="I62" s="535"/>
      <c r="J62" s="535"/>
    </row>
    <row r="63" spans="1:10" x14ac:dyDescent="0.45">
      <c r="A63" s="99"/>
      <c r="B63" s="99"/>
      <c r="C63" s="110"/>
      <c r="D63" s="110"/>
      <c r="E63" s="110"/>
      <c r="F63" s="110"/>
      <c r="G63" s="110"/>
      <c r="H63" s="110"/>
      <c r="I63" s="110"/>
      <c r="J63" s="110"/>
    </row>
    <row r="64" spans="1:10" x14ac:dyDescent="0.45">
      <c r="A64" s="99"/>
      <c r="B64" s="99" t="s">
        <v>239</v>
      </c>
      <c r="C64" s="532" t="s">
        <v>240</v>
      </c>
      <c r="D64" s="532"/>
      <c r="E64" s="532"/>
      <c r="F64" s="532"/>
      <c r="G64" s="532"/>
      <c r="H64" s="532"/>
      <c r="I64" s="532"/>
      <c r="J64" s="532"/>
    </row>
    <row r="65" spans="1:10" x14ac:dyDescent="0.45">
      <c r="A65" s="99"/>
      <c r="B65" s="99"/>
      <c r="C65" s="99"/>
      <c r="D65" s="99"/>
      <c r="E65" s="99"/>
      <c r="F65" s="99"/>
      <c r="G65" s="99"/>
      <c r="H65" s="99"/>
      <c r="I65" s="99"/>
      <c r="J65" s="99"/>
    </row>
    <row r="66" spans="1:10" x14ac:dyDescent="0.45">
      <c r="A66" s="99"/>
      <c r="B66" s="99" t="s">
        <v>241</v>
      </c>
      <c r="C66" s="532" t="s">
        <v>242</v>
      </c>
      <c r="D66" s="532"/>
      <c r="E66" s="532"/>
      <c r="F66" s="532"/>
      <c r="G66" s="532"/>
      <c r="H66" s="532"/>
      <c r="I66" s="532"/>
      <c r="J66" s="532"/>
    </row>
    <row r="67" spans="1:10" x14ac:dyDescent="0.45">
      <c r="A67" s="99"/>
      <c r="B67" s="99"/>
      <c r="C67" s="532" t="s">
        <v>243</v>
      </c>
      <c r="D67" s="532"/>
      <c r="E67" s="532"/>
      <c r="F67" s="532"/>
      <c r="G67" s="532"/>
      <c r="H67" s="532"/>
      <c r="I67" s="532"/>
      <c r="J67" s="532"/>
    </row>
    <row r="68" spans="1:10" x14ac:dyDescent="0.45">
      <c r="A68" s="99"/>
      <c r="B68" s="99"/>
      <c r="C68" s="532" t="s">
        <v>244</v>
      </c>
      <c r="D68" s="532"/>
      <c r="E68" s="532"/>
      <c r="F68" s="532"/>
      <c r="G68" s="532"/>
      <c r="H68" s="532"/>
      <c r="I68" s="532"/>
      <c r="J68" s="532"/>
    </row>
    <row r="69" spans="1:10" x14ac:dyDescent="0.45">
      <c r="A69" s="99"/>
      <c r="B69" s="99"/>
      <c r="C69" s="532" t="s">
        <v>245</v>
      </c>
      <c r="D69" s="532"/>
      <c r="E69" s="532"/>
      <c r="F69" s="532"/>
      <c r="G69" s="532"/>
      <c r="H69" s="532"/>
      <c r="I69" s="532"/>
      <c r="J69" s="532"/>
    </row>
    <row r="70" spans="1:10" x14ac:dyDescent="0.45">
      <c r="A70" s="99"/>
      <c r="B70" s="108" t="s">
        <v>215</v>
      </c>
      <c r="C70" s="532" t="s">
        <v>246</v>
      </c>
      <c r="D70" s="532"/>
      <c r="E70" s="532"/>
      <c r="F70" s="532"/>
      <c r="G70" s="532"/>
      <c r="H70" s="532"/>
      <c r="I70" s="532"/>
      <c r="J70" s="532"/>
    </row>
    <row r="71" spans="1:10" x14ac:dyDescent="0.45">
      <c r="A71" s="99"/>
      <c r="B71" s="108"/>
      <c r="C71" s="532" t="s">
        <v>247</v>
      </c>
      <c r="D71" s="532"/>
      <c r="E71" s="532"/>
      <c r="F71" s="532"/>
      <c r="G71" s="532"/>
      <c r="H71" s="532"/>
      <c r="I71" s="532"/>
      <c r="J71" s="532"/>
    </row>
    <row r="72" spans="1:10" x14ac:dyDescent="0.45">
      <c r="A72" s="99"/>
      <c r="B72" s="99"/>
      <c r="C72" s="99"/>
      <c r="D72" s="99"/>
      <c r="E72" s="99"/>
      <c r="F72" s="99"/>
      <c r="G72" s="99"/>
      <c r="H72" s="99"/>
      <c r="I72" s="99"/>
      <c r="J72" s="99"/>
    </row>
    <row r="73" spans="1:10" x14ac:dyDescent="0.45">
      <c r="A73" s="99"/>
      <c r="B73" s="99" t="s">
        <v>248</v>
      </c>
      <c r="C73" s="532" t="s">
        <v>249</v>
      </c>
      <c r="D73" s="532"/>
      <c r="E73" s="532"/>
      <c r="F73" s="532"/>
      <c r="G73" s="532"/>
      <c r="H73" s="532"/>
      <c r="I73" s="532"/>
      <c r="J73" s="532"/>
    </row>
    <row r="74" spans="1:10" x14ac:dyDescent="0.45">
      <c r="A74" s="99"/>
      <c r="B74" s="108" t="s">
        <v>215</v>
      </c>
      <c r="C74" s="532" t="s">
        <v>250</v>
      </c>
      <c r="D74" s="532"/>
      <c r="E74" s="532"/>
      <c r="F74" s="532"/>
      <c r="G74" s="532"/>
      <c r="H74" s="532"/>
      <c r="I74" s="532"/>
      <c r="J74" s="532"/>
    </row>
    <row r="75" spans="1:10" x14ac:dyDescent="0.45">
      <c r="A75" s="99"/>
      <c r="B75" s="108"/>
      <c r="C75" s="532" t="s">
        <v>251</v>
      </c>
      <c r="D75" s="532"/>
      <c r="E75" s="532"/>
      <c r="F75" s="532"/>
      <c r="G75" s="532"/>
      <c r="H75" s="532"/>
      <c r="I75" s="532"/>
      <c r="J75" s="532"/>
    </row>
    <row r="76" spans="1:10" x14ac:dyDescent="0.45">
      <c r="A76" s="99"/>
      <c r="B76" s="108"/>
      <c r="C76" s="532" t="s">
        <v>252</v>
      </c>
      <c r="D76" s="532"/>
      <c r="E76" s="532"/>
      <c r="F76" s="532"/>
      <c r="G76" s="532"/>
      <c r="H76" s="532"/>
      <c r="I76" s="532"/>
      <c r="J76" s="532"/>
    </row>
    <row r="77" spans="1:10" x14ac:dyDescent="0.45">
      <c r="A77" s="99"/>
      <c r="B77" s="99"/>
      <c r="C77" s="99"/>
      <c r="D77" s="99"/>
      <c r="E77" s="99"/>
      <c r="F77" s="99"/>
      <c r="G77" s="99"/>
      <c r="H77" s="99"/>
      <c r="I77" s="99"/>
      <c r="J77" s="99"/>
    </row>
    <row r="78" spans="1:10" x14ac:dyDescent="0.45">
      <c r="A78" s="99"/>
      <c r="B78" s="99" t="s">
        <v>253</v>
      </c>
      <c r="C78" s="532" t="s">
        <v>254</v>
      </c>
      <c r="D78" s="532"/>
      <c r="E78" s="532"/>
      <c r="F78" s="532"/>
      <c r="G78" s="532"/>
      <c r="H78" s="532"/>
      <c r="I78" s="532"/>
      <c r="J78" s="532"/>
    </row>
    <row r="79" spans="1:10" x14ac:dyDescent="0.45">
      <c r="A79" s="99"/>
      <c r="B79" s="99"/>
      <c r="C79" s="532" t="s">
        <v>255</v>
      </c>
      <c r="D79" s="532"/>
      <c r="E79" s="532"/>
      <c r="F79" s="532"/>
      <c r="G79" s="532"/>
      <c r="H79" s="532"/>
      <c r="I79" s="532"/>
      <c r="J79" s="532"/>
    </row>
    <row r="80" spans="1:10" x14ac:dyDescent="0.45">
      <c r="A80" s="99"/>
      <c r="B80" s="99"/>
      <c r="C80" s="532" t="s">
        <v>256</v>
      </c>
      <c r="D80" s="532"/>
      <c r="E80" s="532"/>
      <c r="F80" s="532"/>
      <c r="G80" s="532"/>
      <c r="H80" s="532"/>
      <c r="I80" s="532"/>
      <c r="J80" s="532"/>
    </row>
    <row r="81" spans="1:10" x14ac:dyDescent="0.45">
      <c r="A81" s="99"/>
      <c r="B81" s="99"/>
      <c r="C81" s="532" t="s">
        <v>257</v>
      </c>
      <c r="D81" s="532"/>
      <c r="E81" s="532"/>
      <c r="F81" s="532"/>
      <c r="G81" s="532"/>
      <c r="H81" s="532"/>
      <c r="I81" s="532"/>
      <c r="J81" s="532"/>
    </row>
    <row r="82" spans="1:10" x14ac:dyDescent="0.45">
      <c r="A82" s="99"/>
      <c r="B82" s="99"/>
      <c r="C82" s="532" t="s">
        <v>258</v>
      </c>
      <c r="D82" s="532"/>
      <c r="E82" s="532"/>
      <c r="F82" s="532"/>
      <c r="G82" s="532"/>
      <c r="H82" s="532"/>
      <c r="I82" s="532"/>
      <c r="J82" s="532"/>
    </row>
    <row r="83" spans="1:10" x14ac:dyDescent="0.45">
      <c r="A83" s="99"/>
      <c r="B83" s="99"/>
      <c r="C83" s="532" t="s">
        <v>259</v>
      </c>
      <c r="D83" s="532"/>
      <c r="E83" s="532"/>
      <c r="F83" s="532"/>
      <c r="G83" s="532"/>
      <c r="H83" s="532"/>
      <c r="I83" s="532"/>
      <c r="J83" s="532"/>
    </row>
    <row r="84" spans="1:10" x14ac:dyDescent="0.45">
      <c r="A84" s="99"/>
      <c r="B84" s="99"/>
      <c r="C84" s="532" t="s">
        <v>260</v>
      </c>
      <c r="D84" s="532"/>
      <c r="E84" s="532"/>
      <c r="F84" s="532"/>
      <c r="G84" s="532"/>
      <c r="H84" s="532"/>
      <c r="I84" s="532"/>
      <c r="J84" s="532"/>
    </row>
    <row r="85" spans="1:10" x14ac:dyDescent="0.45">
      <c r="A85" s="99"/>
      <c r="B85" s="108" t="s">
        <v>215</v>
      </c>
      <c r="C85" s="532" t="s">
        <v>261</v>
      </c>
      <c r="D85" s="532"/>
      <c r="E85" s="532"/>
      <c r="F85" s="532"/>
      <c r="G85" s="532"/>
      <c r="H85" s="532"/>
      <c r="I85" s="532"/>
      <c r="J85" s="532"/>
    </row>
    <row r="86" spans="1:10" x14ac:dyDescent="0.45">
      <c r="A86" s="99"/>
      <c r="B86" s="99"/>
      <c r="C86" s="99"/>
      <c r="D86" s="99"/>
      <c r="E86" s="99"/>
      <c r="F86" s="99"/>
      <c r="G86" s="99"/>
      <c r="H86" s="99"/>
      <c r="I86" s="99"/>
      <c r="J86" s="99"/>
    </row>
    <row r="87" spans="1:10" x14ac:dyDescent="0.45">
      <c r="A87" s="99"/>
      <c r="B87" s="99" t="s">
        <v>262</v>
      </c>
      <c r="C87" s="532" t="s">
        <v>263</v>
      </c>
      <c r="D87" s="532"/>
      <c r="E87" s="532"/>
      <c r="F87" s="532"/>
      <c r="G87" s="532"/>
      <c r="H87" s="532"/>
      <c r="I87" s="532"/>
      <c r="J87" s="532"/>
    </row>
    <row r="88" spans="1:10" x14ac:dyDescent="0.45">
      <c r="A88" s="99"/>
      <c r="B88" s="99"/>
      <c r="C88" s="532" t="s">
        <v>264</v>
      </c>
      <c r="D88" s="532"/>
      <c r="E88" s="532"/>
      <c r="F88" s="532"/>
      <c r="G88" s="532"/>
      <c r="H88" s="532"/>
      <c r="I88" s="532"/>
      <c r="J88" s="532"/>
    </row>
    <row r="89" spans="1:10" x14ac:dyDescent="0.45">
      <c r="A89" s="99"/>
      <c r="B89" s="99"/>
      <c r="C89" s="532" t="s">
        <v>265</v>
      </c>
      <c r="D89" s="532"/>
      <c r="E89" s="532"/>
      <c r="F89" s="532"/>
      <c r="G89" s="532"/>
      <c r="H89" s="532"/>
      <c r="I89" s="532"/>
      <c r="J89" s="532"/>
    </row>
    <row r="90" spans="1:10" x14ac:dyDescent="0.45">
      <c r="A90" s="99"/>
      <c r="B90" s="108" t="s">
        <v>215</v>
      </c>
      <c r="C90" s="532" t="s">
        <v>266</v>
      </c>
      <c r="D90" s="532"/>
      <c r="E90" s="532"/>
      <c r="F90" s="532"/>
      <c r="G90" s="532"/>
      <c r="H90" s="532"/>
      <c r="I90" s="532"/>
      <c r="J90" s="532"/>
    </row>
    <row r="91" spans="1:10" x14ac:dyDescent="0.45">
      <c r="A91" s="99"/>
      <c r="B91" s="108"/>
      <c r="C91" s="532" t="s">
        <v>267</v>
      </c>
      <c r="D91" s="532"/>
      <c r="E91" s="532"/>
      <c r="F91" s="532"/>
      <c r="G91" s="532"/>
      <c r="H91" s="532"/>
      <c r="I91" s="532"/>
      <c r="J91" s="532"/>
    </row>
    <row r="92" spans="1:10" x14ac:dyDescent="0.45">
      <c r="A92" s="99"/>
      <c r="B92" s="108"/>
      <c r="C92" s="532" t="s">
        <v>268</v>
      </c>
      <c r="D92" s="532"/>
      <c r="E92" s="532"/>
      <c r="F92" s="532"/>
      <c r="G92" s="532"/>
      <c r="H92" s="532"/>
      <c r="I92" s="532"/>
      <c r="J92" s="532"/>
    </row>
    <row r="93" spans="1:10" x14ac:dyDescent="0.45">
      <c r="A93" s="99"/>
      <c r="B93" s="99"/>
      <c r="C93" s="99"/>
      <c r="D93" s="99"/>
      <c r="E93" s="99"/>
      <c r="F93" s="99"/>
      <c r="G93" s="99"/>
      <c r="H93" s="99"/>
      <c r="I93" s="99"/>
      <c r="J93" s="99"/>
    </row>
    <row r="94" spans="1:10" x14ac:dyDescent="0.45">
      <c r="A94" s="99"/>
      <c r="B94" s="99" t="s">
        <v>269</v>
      </c>
      <c r="C94" s="532" t="s">
        <v>270</v>
      </c>
      <c r="D94" s="532"/>
      <c r="E94" s="532"/>
      <c r="F94" s="532"/>
      <c r="G94" s="532"/>
      <c r="H94" s="532"/>
      <c r="I94" s="532"/>
      <c r="J94" s="532"/>
    </row>
    <row r="95" spans="1:10" x14ac:dyDescent="0.45">
      <c r="A95" s="99"/>
      <c r="B95" s="99"/>
      <c r="C95" s="532" t="s">
        <v>271</v>
      </c>
      <c r="D95" s="532"/>
      <c r="E95" s="532"/>
      <c r="F95" s="532"/>
      <c r="G95" s="532"/>
      <c r="H95" s="532"/>
      <c r="I95" s="532"/>
      <c r="J95" s="532"/>
    </row>
    <row r="96" spans="1:10" x14ac:dyDescent="0.45">
      <c r="A96" s="99"/>
      <c r="B96" s="99"/>
      <c r="C96" s="99"/>
      <c r="D96" s="99"/>
      <c r="E96" s="99"/>
      <c r="F96" s="99"/>
      <c r="G96" s="99"/>
      <c r="H96" s="99"/>
      <c r="I96" s="99"/>
      <c r="J96" s="99"/>
    </row>
    <row r="97" spans="1:10" x14ac:dyDescent="0.45">
      <c r="A97" s="99"/>
      <c r="B97" s="99"/>
      <c r="C97" s="533" t="s">
        <v>272</v>
      </c>
      <c r="D97" s="533"/>
      <c r="E97" s="533"/>
      <c r="F97" s="533"/>
      <c r="G97" s="533"/>
      <c r="H97" s="533"/>
      <c r="I97" s="533"/>
      <c r="J97" s="533"/>
    </row>
    <row r="98" spans="1:10" x14ac:dyDescent="0.45">
      <c r="A98" s="99"/>
      <c r="B98" s="99"/>
      <c r="C98" s="99"/>
      <c r="D98" s="99"/>
      <c r="E98" s="99"/>
      <c r="F98" s="99"/>
      <c r="G98" s="99"/>
      <c r="H98" s="99"/>
      <c r="I98" s="99"/>
      <c r="J98" s="99"/>
    </row>
    <row r="99" spans="1:10" x14ac:dyDescent="0.45">
      <c r="A99" s="99"/>
      <c r="B99" s="99"/>
      <c r="C99" s="99" t="s">
        <v>273</v>
      </c>
      <c r="D99" s="99"/>
      <c r="E99" s="99"/>
      <c r="F99" s="99"/>
      <c r="G99" s="530" t="str">
        <f>IF(入力シート!D3=0,"",入力シート!D3)</f>
        <v/>
      </c>
      <c r="H99" s="530"/>
      <c r="I99" s="530"/>
      <c r="J99" s="530"/>
    </row>
    <row r="100" spans="1:10" x14ac:dyDescent="0.45">
      <c r="A100" s="99"/>
      <c r="B100" s="99"/>
      <c r="C100" s="99"/>
      <c r="D100" s="99"/>
      <c r="E100" s="99"/>
      <c r="F100" s="99"/>
      <c r="G100" s="99"/>
      <c r="H100" s="99"/>
      <c r="I100" s="99"/>
      <c r="J100" s="99"/>
    </row>
    <row r="101" spans="1:10" x14ac:dyDescent="0.45">
      <c r="A101" s="99"/>
      <c r="B101" s="99"/>
      <c r="C101" s="99" t="s">
        <v>274</v>
      </c>
      <c r="D101" s="99"/>
      <c r="E101" s="99"/>
      <c r="F101" s="99"/>
      <c r="G101" s="531" t="str">
        <f>IF(入力シート!D4=0,"",入力シート!D4)</f>
        <v/>
      </c>
      <c r="H101" s="531"/>
      <c r="I101" s="531"/>
      <c r="J101" s="99" t="s">
        <v>275</v>
      </c>
    </row>
    <row r="102" spans="1:10" x14ac:dyDescent="0.45">
      <c r="A102" s="99"/>
      <c r="B102" s="99"/>
      <c r="C102" s="99"/>
      <c r="D102" s="99"/>
      <c r="E102" s="99"/>
      <c r="F102" s="99"/>
      <c r="G102" s="99"/>
      <c r="H102" s="99"/>
      <c r="I102" s="99"/>
      <c r="J102" s="99"/>
    </row>
    <row r="103" spans="1:10" x14ac:dyDescent="0.45">
      <c r="A103" s="99"/>
      <c r="B103" s="99"/>
      <c r="C103" s="99"/>
      <c r="D103" s="99"/>
      <c r="E103" s="99"/>
      <c r="F103" s="99"/>
      <c r="G103" s="99"/>
      <c r="H103" s="99"/>
      <c r="I103" s="99"/>
      <c r="J103" s="99"/>
    </row>
    <row r="104" spans="1:10" x14ac:dyDescent="0.45">
      <c r="A104" s="99"/>
      <c r="B104" s="99"/>
      <c r="C104" s="99" t="s">
        <v>276</v>
      </c>
      <c r="D104" s="99"/>
      <c r="E104" s="99"/>
      <c r="F104" s="99"/>
      <c r="G104" s="530" t="str">
        <f>IF(入力シート!D38=0,"",入力シート!D38)</f>
        <v/>
      </c>
      <c r="H104" s="530"/>
      <c r="I104" s="530"/>
      <c r="J104" s="530"/>
    </row>
    <row r="105" spans="1:10" x14ac:dyDescent="0.45">
      <c r="A105" s="99"/>
      <c r="B105" s="99"/>
      <c r="C105" s="99"/>
      <c r="D105" s="99"/>
      <c r="E105" s="99"/>
      <c r="F105" s="99"/>
      <c r="G105" s="99"/>
      <c r="H105" s="99"/>
      <c r="I105" s="99"/>
      <c r="J105" s="99"/>
    </row>
    <row r="106" spans="1:10" x14ac:dyDescent="0.45">
      <c r="A106" s="99"/>
      <c r="B106" s="99"/>
      <c r="C106" s="99"/>
      <c r="D106" s="99"/>
      <c r="E106" s="99"/>
      <c r="F106" s="531" t="s">
        <v>277</v>
      </c>
      <c r="G106" s="534" t="str">
        <f>IF(入力シート!D35=0,"",入力シート!D35)</f>
        <v/>
      </c>
      <c r="H106" s="534"/>
      <c r="I106" s="534"/>
      <c r="J106" s="99"/>
    </row>
    <row r="107" spans="1:10" x14ac:dyDescent="0.45">
      <c r="A107" s="99"/>
      <c r="B107" s="99"/>
      <c r="C107" s="99"/>
      <c r="D107" s="99"/>
      <c r="E107" s="99"/>
      <c r="F107" s="531"/>
      <c r="G107" s="534" t="str">
        <f>IF(入力シート!D36=0,"",入力シート!D36)</f>
        <v/>
      </c>
      <c r="H107" s="534"/>
      <c r="I107" s="534"/>
      <c r="J107" s="99" t="s">
        <v>278</v>
      </c>
    </row>
    <row r="108" spans="1:10" x14ac:dyDescent="0.45">
      <c r="A108" s="99"/>
      <c r="B108" s="99"/>
      <c r="C108" s="99"/>
      <c r="D108" s="99"/>
      <c r="E108" s="530" t="s">
        <v>279</v>
      </c>
      <c r="F108" s="530"/>
      <c r="G108" s="531" t="str">
        <f>IF(入力シート!D37=0,"",入力シート!D37)</f>
        <v/>
      </c>
      <c r="H108" s="531"/>
      <c r="I108" s="531"/>
      <c r="J108" s="99" t="s">
        <v>280</v>
      </c>
    </row>
    <row r="109" spans="1:10" x14ac:dyDescent="0.45">
      <c r="A109" s="99"/>
      <c r="B109" s="99"/>
      <c r="C109" s="99"/>
      <c r="D109" s="99"/>
      <c r="E109" s="99" t="s">
        <v>281</v>
      </c>
      <c r="F109" s="99"/>
      <c r="G109" s="531"/>
      <c r="H109" s="531"/>
      <c r="I109" s="531"/>
      <c r="J109" s="99" t="s">
        <v>280</v>
      </c>
    </row>
  </sheetData>
  <mergeCells count="88">
    <mergeCell ref="C5:J5"/>
    <mergeCell ref="B1:J1"/>
    <mergeCell ref="D3:E3"/>
    <mergeCell ref="F3:J3"/>
    <mergeCell ref="C4:E4"/>
    <mergeCell ref="F4:J4"/>
    <mergeCell ref="C18:J18"/>
    <mergeCell ref="C6:J6"/>
    <mergeCell ref="C8:J8"/>
    <mergeCell ref="D10:E10"/>
    <mergeCell ref="G10:H10"/>
    <mergeCell ref="E11:G11"/>
    <mergeCell ref="C12:J12"/>
    <mergeCell ref="C13:J13"/>
    <mergeCell ref="C14:J14"/>
    <mergeCell ref="C15:J15"/>
    <mergeCell ref="C16:J16"/>
    <mergeCell ref="C33:J33"/>
    <mergeCell ref="C19:D19"/>
    <mergeCell ref="E19:F19"/>
    <mergeCell ref="C22:J22"/>
    <mergeCell ref="C23:J23"/>
    <mergeCell ref="C25:J25"/>
    <mergeCell ref="C26:J26"/>
    <mergeCell ref="C27:J27"/>
    <mergeCell ref="C29:J29"/>
    <mergeCell ref="C30:J30"/>
    <mergeCell ref="C32:J32"/>
    <mergeCell ref="C50:J50"/>
    <mergeCell ref="C35:J35"/>
    <mergeCell ref="C36:J36"/>
    <mergeCell ref="C38:J38"/>
    <mergeCell ref="C39:J39"/>
    <mergeCell ref="C40:J40"/>
    <mergeCell ref="C41:J41"/>
    <mergeCell ref="C43:J43"/>
    <mergeCell ref="C44:J44"/>
    <mergeCell ref="C45:J45"/>
    <mergeCell ref="C47:J47"/>
    <mergeCell ref="C48:J48"/>
    <mergeCell ref="C66:J66"/>
    <mergeCell ref="C51:J51"/>
    <mergeCell ref="C53:J53"/>
    <mergeCell ref="C54:J54"/>
    <mergeCell ref="C56:J56"/>
    <mergeCell ref="C57:J57"/>
    <mergeCell ref="C58:J58"/>
    <mergeCell ref="C59:J59"/>
    <mergeCell ref="C60:J60"/>
    <mergeCell ref="C61:J61"/>
    <mergeCell ref="C62:J62"/>
    <mergeCell ref="C64:J64"/>
    <mergeCell ref="C80:J80"/>
    <mergeCell ref="C67:J67"/>
    <mergeCell ref="C68:J68"/>
    <mergeCell ref="C69:J69"/>
    <mergeCell ref="C70:J70"/>
    <mergeCell ref="C71:J71"/>
    <mergeCell ref="C73:J73"/>
    <mergeCell ref="C74:J74"/>
    <mergeCell ref="C75:J75"/>
    <mergeCell ref="C76:J76"/>
    <mergeCell ref="C78:J78"/>
    <mergeCell ref="C79:J79"/>
    <mergeCell ref="C92:J92"/>
    <mergeCell ref="C94:J94"/>
    <mergeCell ref="C81:J81"/>
    <mergeCell ref="C82:J82"/>
    <mergeCell ref="C83:J83"/>
    <mergeCell ref="C84:J84"/>
    <mergeCell ref="C85:J85"/>
    <mergeCell ref="C87:J87"/>
    <mergeCell ref="E108:F108"/>
    <mergeCell ref="G108:I108"/>
    <mergeCell ref="G109:I109"/>
    <mergeCell ref="D9:J9"/>
    <mergeCell ref="C95:J95"/>
    <mergeCell ref="C97:J97"/>
    <mergeCell ref="G99:J99"/>
    <mergeCell ref="G101:I101"/>
    <mergeCell ref="G104:J104"/>
    <mergeCell ref="F106:F107"/>
    <mergeCell ref="G106:I106"/>
    <mergeCell ref="G107:I107"/>
    <mergeCell ref="C88:J88"/>
    <mergeCell ref="C89:J89"/>
    <mergeCell ref="C90:J90"/>
    <mergeCell ref="C91:J91"/>
  </mergeCells>
  <phoneticPr fontId="3"/>
  <pageMargins left="0.7" right="0.7" top="0.75" bottom="0.75" header="0.3" footer="0.3"/>
  <pageSetup paperSize="9" scale="91" orientation="portrait" r:id="rId1"/>
  <rowBreaks count="1" manualBreakCount="1">
    <brk id="42" max="9"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AH61"/>
  <sheetViews>
    <sheetView view="pageBreakPreview" topLeftCell="A34" zoomScale="115" zoomScaleNormal="100" zoomScaleSheetLayoutView="115" workbookViewId="0">
      <selection activeCell="A16" sqref="A16:C19"/>
    </sheetView>
  </sheetViews>
  <sheetFormatPr defaultRowHeight="18" x14ac:dyDescent="0.45"/>
  <cols>
    <col min="1" max="1" width="5.296875" style="1" customWidth="1"/>
    <col min="2" max="2" width="5.19921875" style="1" customWidth="1"/>
    <col min="3" max="3" width="4.796875" style="1" customWidth="1"/>
    <col min="4" max="4" width="11.3984375" style="1" customWidth="1"/>
    <col min="5" max="5" width="6.3984375" style="1" customWidth="1"/>
    <col min="6" max="12" width="2.19921875" style="1" customWidth="1"/>
    <col min="13" max="34" width="1.8984375" style="1" customWidth="1"/>
  </cols>
  <sheetData>
    <row r="1" spans="1:34" x14ac:dyDescent="0.45">
      <c r="A1" s="621" t="s">
        <v>283</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row>
    <row r="2" spans="1:34" x14ac:dyDescent="0.45">
      <c r="A2" s="623" t="s">
        <v>361</v>
      </c>
      <c r="B2" s="624"/>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row>
    <row r="3" spans="1:34" x14ac:dyDescent="0.45">
      <c r="A3" s="625" t="s">
        <v>284</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row>
    <row r="4" spans="1:34" ht="18.600000000000001" thickBot="1" x14ac:dyDescent="0.5">
      <c r="A4" s="627" t="s">
        <v>285</v>
      </c>
      <c r="B4" s="626"/>
      <c r="C4" s="626"/>
      <c r="D4" s="626"/>
      <c r="E4" s="626"/>
      <c r="F4" s="626"/>
      <c r="G4" s="626"/>
      <c r="H4" s="626"/>
      <c r="I4" s="626"/>
      <c r="J4" s="626"/>
      <c r="K4" s="626"/>
      <c r="L4" s="626"/>
      <c r="M4" s="628"/>
      <c r="N4" s="628"/>
      <c r="O4" s="626"/>
      <c r="P4" s="626"/>
      <c r="Q4" s="626"/>
      <c r="R4" s="626"/>
      <c r="S4" s="626"/>
      <c r="T4" s="626"/>
      <c r="U4" s="626"/>
      <c r="V4" s="626"/>
      <c r="W4" s="626"/>
      <c r="X4" s="626"/>
      <c r="Y4" s="626"/>
      <c r="Z4" s="626"/>
      <c r="AA4" s="626"/>
      <c r="AB4" s="626"/>
      <c r="AC4" s="626"/>
      <c r="AD4" s="626"/>
      <c r="AE4" s="626"/>
      <c r="AF4" s="626"/>
      <c r="AG4" s="626"/>
      <c r="AH4" s="626"/>
    </row>
    <row r="5" spans="1:34" x14ac:dyDescent="0.45">
      <c r="A5" s="111"/>
      <c r="E5" s="112" t="s">
        <v>286</v>
      </c>
      <c r="F5" s="112"/>
      <c r="G5" s="629" t="str">
        <f>IF(入力シート!D2=0,"",入力シート!D2)</f>
        <v/>
      </c>
      <c r="H5" s="629"/>
      <c r="I5" s="629"/>
      <c r="J5" s="629"/>
      <c r="K5" s="629"/>
      <c r="L5" s="629"/>
      <c r="M5" s="629"/>
      <c r="N5" s="629"/>
      <c r="O5" s="629"/>
      <c r="P5" s="629"/>
      <c r="Q5" s="629"/>
      <c r="R5" s="629"/>
      <c r="S5" s="629"/>
      <c r="T5" s="629"/>
      <c r="U5" s="629"/>
      <c r="V5" s="629"/>
      <c r="Y5" s="630" t="s">
        <v>287</v>
      </c>
      <c r="Z5" s="631"/>
      <c r="AA5" s="610"/>
      <c r="AB5" s="611"/>
      <c r="AC5" s="611"/>
      <c r="AD5" s="611"/>
      <c r="AE5" s="611"/>
      <c r="AF5" s="611"/>
      <c r="AG5" s="612"/>
    </row>
    <row r="6" spans="1:34" x14ac:dyDescent="0.45">
      <c r="A6" s="111" t="s">
        <v>288</v>
      </c>
      <c r="E6" s="1" t="s">
        <v>289</v>
      </c>
      <c r="I6" s="636" t="str">
        <f>IF(入力シート!D3=0,"",入力シート!D3)</f>
        <v/>
      </c>
      <c r="J6" s="636"/>
      <c r="K6" s="636"/>
      <c r="L6" s="636"/>
      <c r="M6" s="636"/>
      <c r="N6" s="636"/>
      <c r="O6" s="636"/>
      <c r="P6" s="636"/>
      <c r="Q6" s="636"/>
      <c r="R6" s="636"/>
      <c r="S6" s="636"/>
      <c r="T6" s="636"/>
      <c r="U6" s="636"/>
      <c r="V6" s="636"/>
      <c r="Y6" s="632"/>
      <c r="Z6" s="633"/>
      <c r="AA6" s="613"/>
      <c r="AB6" s="614"/>
      <c r="AC6" s="614"/>
      <c r="AD6" s="614"/>
      <c r="AE6" s="614"/>
      <c r="AF6" s="614"/>
      <c r="AG6" s="615"/>
    </row>
    <row r="7" spans="1:34" x14ac:dyDescent="0.45">
      <c r="A7" s="111"/>
      <c r="E7" s="113"/>
      <c r="F7" s="113"/>
      <c r="G7" s="113"/>
      <c r="H7" s="113"/>
      <c r="I7" s="637"/>
      <c r="J7" s="637"/>
      <c r="K7" s="637"/>
      <c r="L7" s="637"/>
      <c r="M7" s="637"/>
      <c r="N7" s="637"/>
      <c r="O7" s="637"/>
      <c r="P7" s="637"/>
      <c r="Q7" s="637"/>
      <c r="R7" s="637"/>
      <c r="S7" s="637"/>
      <c r="T7" s="637"/>
      <c r="U7" s="637"/>
      <c r="V7" s="637"/>
      <c r="W7" s="100"/>
      <c r="Y7" s="632"/>
      <c r="Z7" s="633"/>
      <c r="AA7" s="613"/>
      <c r="AB7" s="614"/>
      <c r="AC7" s="614"/>
      <c r="AD7" s="614"/>
      <c r="AE7" s="614"/>
      <c r="AF7" s="614"/>
      <c r="AG7" s="615"/>
    </row>
    <row r="8" spans="1:34" ht="18.600000000000001" thickBot="1" x14ac:dyDescent="0.5">
      <c r="A8" s="111" t="s">
        <v>290</v>
      </c>
      <c r="E8" s="638" t="s">
        <v>291</v>
      </c>
      <c r="F8" s="638"/>
      <c r="G8" s="638"/>
      <c r="H8" s="638"/>
      <c r="I8" s="638"/>
      <c r="J8" s="638"/>
      <c r="K8" s="638"/>
      <c r="L8" s="638"/>
      <c r="M8" s="638"/>
      <c r="N8" s="638"/>
      <c r="O8" s="638"/>
      <c r="P8" s="638"/>
      <c r="Q8" s="638"/>
      <c r="R8" s="638"/>
      <c r="S8" s="638"/>
      <c r="T8" s="638"/>
      <c r="U8" s="638"/>
      <c r="V8" s="638"/>
      <c r="W8" s="100"/>
      <c r="Y8" s="634"/>
      <c r="Z8" s="635"/>
      <c r="AA8" s="616"/>
      <c r="AB8" s="617"/>
      <c r="AC8" s="617"/>
      <c r="AD8" s="617"/>
      <c r="AE8" s="617"/>
      <c r="AF8" s="617"/>
      <c r="AG8" s="618"/>
    </row>
    <row r="9" spans="1:34" x14ac:dyDescent="0.45">
      <c r="E9" s="603" t="s">
        <v>292</v>
      </c>
      <c r="F9" s="603"/>
      <c r="G9" s="603"/>
      <c r="H9" s="603"/>
      <c r="I9" s="603"/>
      <c r="J9" s="603"/>
      <c r="K9" s="603"/>
      <c r="L9" s="603"/>
      <c r="M9" s="603"/>
      <c r="N9" s="603"/>
      <c r="O9" s="603"/>
      <c r="P9" s="603"/>
      <c r="Q9" s="603"/>
      <c r="R9" s="603"/>
      <c r="S9" s="603"/>
      <c r="T9" s="603"/>
      <c r="U9" s="603"/>
      <c r="V9" s="603"/>
      <c r="W9" s="100"/>
      <c r="Y9" s="604" t="s">
        <v>293</v>
      </c>
      <c r="Z9" s="605"/>
      <c r="AA9" s="610"/>
      <c r="AB9" s="611"/>
      <c r="AC9" s="611"/>
      <c r="AD9" s="611"/>
      <c r="AE9" s="611"/>
      <c r="AF9" s="611"/>
      <c r="AG9" s="612"/>
    </row>
    <row r="10" spans="1:34" x14ac:dyDescent="0.45">
      <c r="A10" s="111" t="s">
        <v>290</v>
      </c>
      <c r="E10" s="100" t="s">
        <v>291</v>
      </c>
      <c r="F10" s="100"/>
      <c r="G10" s="100"/>
      <c r="H10" s="100"/>
      <c r="I10" s="614" t="str">
        <f>IF(入力シート!D5=0,"",入力シート!D5)</f>
        <v/>
      </c>
      <c r="J10" s="614"/>
      <c r="K10" s="614"/>
      <c r="L10" s="614"/>
      <c r="M10" s="614"/>
      <c r="N10" s="614"/>
      <c r="O10" s="614"/>
      <c r="P10" s="614"/>
      <c r="Q10" s="614"/>
      <c r="R10" s="614"/>
      <c r="S10" s="614"/>
      <c r="T10" s="614"/>
      <c r="U10" s="614"/>
      <c r="V10" s="614"/>
      <c r="W10" s="100"/>
      <c r="Y10" s="606"/>
      <c r="Z10" s="607"/>
      <c r="AA10" s="613"/>
      <c r="AB10" s="614"/>
      <c r="AC10" s="614"/>
      <c r="AD10" s="614"/>
      <c r="AE10" s="614"/>
      <c r="AF10" s="614"/>
      <c r="AG10" s="615"/>
    </row>
    <row r="11" spans="1:34" x14ac:dyDescent="0.45">
      <c r="E11" s="114" t="s">
        <v>294</v>
      </c>
      <c r="F11" s="114"/>
      <c r="G11" s="114"/>
      <c r="H11" s="114"/>
      <c r="I11" s="619" t="str">
        <f>IF(入力シート!D4=0,"",入力シート!D4)</f>
        <v/>
      </c>
      <c r="J11" s="619"/>
      <c r="K11" s="619"/>
      <c r="L11" s="619"/>
      <c r="M11" s="619"/>
      <c r="N11" s="619"/>
      <c r="O11" s="619"/>
      <c r="P11" s="619"/>
      <c r="Q11" s="619"/>
      <c r="R11" s="619"/>
      <c r="S11" s="619"/>
      <c r="T11" s="619"/>
      <c r="U11" s="619"/>
      <c r="V11" s="619"/>
      <c r="W11" s="100"/>
      <c r="Y11" s="606"/>
      <c r="Z11" s="607"/>
      <c r="AA11" s="613"/>
      <c r="AB11" s="614"/>
      <c r="AC11" s="614"/>
      <c r="AD11" s="614"/>
      <c r="AE11" s="614"/>
      <c r="AF11" s="614"/>
      <c r="AG11" s="615"/>
    </row>
    <row r="12" spans="1:34" ht="18.600000000000001" thickBot="1" x14ac:dyDescent="0.5">
      <c r="A12" s="111"/>
      <c r="E12" s="114" t="s">
        <v>295</v>
      </c>
      <c r="F12" s="114"/>
      <c r="G12" s="114"/>
      <c r="H12" s="114"/>
      <c r="I12" s="114"/>
      <c r="J12" s="114"/>
      <c r="K12" s="114"/>
      <c r="L12" s="114"/>
      <c r="M12" s="620" t="str">
        <f>IF(入力シート!D6=0,"",入力シート!D6)</f>
        <v/>
      </c>
      <c r="N12" s="620"/>
      <c r="O12" s="620"/>
      <c r="P12" s="620"/>
      <c r="Q12" s="620"/>
      <c r="R12" s="620"/>
      <c r="S12" s="620"/>
      <c r="T12" s="620"/>
      <c r="U12" s="620"/>
      <c r="V12" s="620"/>
      <c r="W12" s="100"/>
      <c r="Y12" s="608"/>
      <c r="Z12" s="609"/>
      <c r="AA12" s="616"/>
      <c r="AB12" s="617"/>
      <c r="AC12" s="617"/>
      <c r="AD12" s="617"/>
      <c r="AE12" s="617"/>
      <c r="AF12" s="617"/>
      <c r="AG12" s="618"/>
    </row>
    <row r="13" spans="1:34" x14ac:dyDescent="0.45">
      <c r="A13" s="111" t="s">
        <v>296</v>
      </c>
      <c r="E13" s="114" t="s">
        <v>8</v>
      </c>
      <c r="F13" s="114"/>
      <c r="G13" s="470" t="str">
        <f>IF(入力シート!D7=0,"",入力シート!D7)</f>
        <v/>
      </c>
      <c r="H13" s="470"/>
      <c r="I13" s="470"/>
      <c r="J13" s="470"/>
      <c r="K13" s="470"/>
      <c r="L13" s="470"/>
      <c r="M13" s="470"/>
      <c r="N13" s="470"/>
      <c r="O13" s="470"/>
      <c r="P13" s="470"/>
      <c r="Q13" s="470"/>
      <c r="R13" s="470"/>
      <c r="S13" s="470"/>
      <c r="T13" s="470"/>
      <c r="U13" s="470"/>
      <c r="V13" s="470"/>
      <c r="W13" s="100"/>
      <c r="X13" s="115"/>
      <c r="Y13" s="115"/>
      <c r="Z13" s="100"/>
      <c r="AA13" s="100"/>
      <c r="AB13" s="100"/>
      <c r="AC13" s="100"/>
      <c r="AD13" s="100"/>
      <c r="AE13" s="100"/>
      <c r="AF13" s="100"/>
      <c r="AG13" s="100"/>
      <c r="AH13" s="100"/>
    </row>
    <row r="14" spans="1:34" ht="18.600000000000001" thickBot="1" x14ac:dyDescent="0.5">
      <c r="A14" s="111"/>
    </row>
    <row r="15" spans="1:34" x14ac:dyDescent="0.45">
      <c r="A15" s="583" t="s">
        <v>297</v>
      </c>
      <c r="B15" s="584"/>
      <c r="C15" s="585"/>
      <c r="D15" s="116" t="s">
        <v>298</v>
      </c>
      <c r="E15" s="116" t="s">
        <v>299</v>
      </c>
      <c r="F15" s="586" t="s">
        <v>300</v>
      </c>
      <c r="G15" s="586"/>
      <c r="H15" s="586"/>
      <c r="I15" s="586"/>
      <c r="J15" s="586"/>
      <c r="K15" s="586"/>
      <c r="L15" s="586"/>
      <c r="M15" s="587" t="s">
        <v>301</v>
      </c>
      <c r="N15" s="584"/>
      <c r="O15" s="584"/>
      <c r="P15" s="584"/>
      <c r="Q15" s="584"/>
      <c r="R15" s="584"/>
      <c r="S15" s="584"/>
      <c r="T15" s="584"/>
      <c r="U15" s="584"/>
      <c r="V15" s="584"/>
      <c r="W15" s="584"/>
      <c r="X15" s="584"/>
      <c r="Y15" s="584"/>
      <c r="Z15" s="584"/>
      <c r="AA15" s="584"/>
      <c r="AB15" s="584"/>
      <c r="AC15" s="584"/>
      <c r="AD15" s="584"/>
      <c r="AE15" s="584"/>
      <c r="AF15" s="584"/>
      <c r="AG15" s="584"/>
      <c r="AH15" s="588"/>
    </row>
    <row r="16" spans="1:34" ht="18" customHeight="1" x14ac:dyDescent="0.45">
      <c r="A16" s="589" t="str">
        <f>IF(入力シート!D8=0,"",入力シート!D8)</f>
        <v/>
      </c>
      <c r="B16" s="560"/>
      <c r="C16" s="590"/>
      <c r="D16" s="596" t="str">
        <f>IF(入力シート!D9=0,"",入力シート!D9)</f>
        <v/>
      </c>
      <c r="E16" s="596" t="s">
        <v>358</v>
      </c>
      <c r="F16" s="599" t="str">
        <f>MID(入力シート!D11,1,1)</f>
        <v/>
      </c>
      <c r="G16" s="600" t="str">
        <f>MID(入力シート!D11,2,1)</f>
        <v/>
      </c>
      <c r="H16" s="600" t="str">
        <f>MID(入力シート!D11,3,1)</f>
        <v/>
      </c>
      <c r="I16" s="600" t="str">
        <f>MID(入力シート!D11,4,1)</f>
        <v/>
      </c>
      <c r="J16" s="600" t="str">
        <f>MID(入力シート!D11,5,1)</f>
        <v/>
      </c>
      <c r="K16" s="600" t="str">
        <f>MID(入力シート!D11,6,1)</f>
        <v/>
      </c>
      <c r="L16" s="601" t="str">
        <f>MID(入力シート!D11,7,1)</f>
        <v/>
      </c>
      <c r="M16" s="602" t="s">
        <v>302</v>
      </c>
      <c r="N16" s="602"/>
      <c r="O16" s="602"/>
      <c r="P16" s="602"/>
      <c r="Q16" s="602"/>
      <c r="R16" s="117" t="str">
        <f>MID(入力シート!D5,1,1)</f>
        <v/>
      </c>
      <c r="S16" s="118" t="str">
        <f>MID(入力シート!D5,2,1)</f>
        <v/>
      </c>
      <c r="T16" s="118" t="str">
        <f>MID(入力シート!D5,3,1)</f>
        <v/>
      </c>
      <c r="U16" s="118" t="str">
        <f>MID(入力シート!D5,4,1)</f>
        <v/>
      </c>
      <c r="V16" s="118" t="str">
        <f>MID(入力シート!D5,5,1)</f>
        <v/>
      </c>
      <c r="W16" s="118" t="str">
        <f>MID(入力シート!D5,6,1)</f>
        <v/>
      </c>
      <c r="X16" s="118" t="str">
        <f>MID(入力シート!D5,7,1)</f>
        <v/>
      </c>
      <c r="Y16" s="118" t="str">
        <f>MID(入力シート!D5,8,1)</f>
        <v/>
      </c>
      <c r="Z16" s="118" t="str">
        <f>MID(入力シート!D5,9,1)</f>
        <v/>
      </c>
      <c r="AA16" s="118" t="str">
        <f>MID(入力シート!D5,10,1)</f>
        <v/>
      </c>
      <c r="AB16" s="118" t="str">
        <f>MID(入力シート!D5,11,1)</f>
        <v/>
      </c>
      <c r="AC16" s="118" t="str">
        <f>MID(入力シート!D5,12,1)</f>
        <v/>
      </c>
      <c r="AD16" s="118" t="str">
        <f>MID(入力シート!D5,13,1)</f>
        <v/>
      </c>
      <c r="AE16" s="118" t="str">
        <f>MID(入力シート!D5,14,1)</f>
        <v/>
      </c>
      <c r="AF16" s="118" t="str">
        <f>MID(入力シート!D5,15,1)</f>
        <v/>
      </c>
      <c r="AG16" s="118" t="str">
        <f>MID(入力シート!D5,16,1)</f>
        <v/>
      </c>
      <c r="AH16" s="119" t="str">
        <f>MID(入力シート!D5,17,1)</f>
        <v/>
      </c>
    </row>
    <row r="17" spans="1:34" x14ac:dyDescent="0.45">
      <c r="A17" s="591"/>
      <c r="B17" s="592"/>
      <c r="C17" s="593"/>
      <c r="D17" s="597"/>
      <c r="E17" s="597"/>
      <c r="F17" s="599"/>
      <c r="G17" s="600"/>
      <c r="H17" s="600"/>
      <c r="I17" s="600"/>
      <c r="J17" s="600"/>
      <c r="K17" s="600"/>
      <c r="L17" s="601"/>
      <c r="M17" s="120"/>
      <c r="N17" s="121"/>
      <c r="O17" s="122"/>
      <c r="P17" s="123"/>
      <c r="Q17" s="123"/>
      <c r="R17" s="124"/>
      <c r="S17" s="125"/>
      <c r="T17" s="125"/>
      <c r="U17" s="126"/>
      <c r="V17" s="126"/>
      <c r="W17" s="125"/>
      <c r="X17" s="125"/>
      <c r="Y17" s="125"/>
      <c r="Z17" s="125"/>
      <c r="AA17" s="125"/>
      <c r="AB17" s="125"/>
      <c r="AC17" s="125"/>
      <c r="AD17" s="125"/>
      <c r="AE17" s="125"/>
      <c r="AF17" s="125"/>
      <c r="AG17" s="125"/>
      <c r="AH17" s="127"/>
    </row>
    <row r="18" spans="1:34" x14ac:dyDescent="0.45">
      <c r="A18" s="591"/>
      <c r="B18" s="592"/>
      <c r="C18" s="593"/>
      <c r="D18" s="597"/>
      <c r="E18" s="597" t="s">
        <v>359</v>
      </c>
      <c r="F18" s="599"/>
      <c r="G18" s="600"/>
      <c r="H18" s="600"/>
      <c r="I18" s="600"/>
      <c r="J18" s="600"/>
      <c r="K18" s="600"/>
      <c r="L18" s="601"/>
      <c r="M18" s="559" t="str">
        <f>IF(入力シート!D4=0,"",入力シート!D4)</f>
        <v/>
      </c>
      <c r="N18" s="560"/>
      <c r="O18" s="560"/>
      <c r="P18" s="560"/>
      <c r="Q18" s="560"/>
      <c r="R18" s="560"/>
      <c r="S18" s="560"/>
      <c r="T18" s="560"/>
      <c r="U18" s="560"/>
      <c r="V18" s="560"/>
      <c r="W18" s="560"/>
      <c r="X18" s="560"/>
      <c r="Y18" s="560"/>
      <c r="Z18" s="560"/>
      <c r="AA18" s="560"/>
      <c r="AB18" s="560"/>
      <c r="AC18" s="560"/>
      <c r="AD18" s="560"/>
      <c r="AE18" s="560"/>
      <c r="AF18" s="560"/>
      <c r="AG18" s="560"/>
      <c r="AH18" s="561"/>
    </row>
    <row r="19" spans="1:34" x14ac:dyDescent="0.45">
      <c r="A19" s="594"/>
      <c r="B19" s="563"/>
      <c r="C19" s="595"/>
      <c r="D19" s="598"/>
      <c r="E19" s="598"/>
      <c r="F19" s="599"/>
      <c r="G19" s="600"/>
      <c r="H19" s="600"/>
      <c r="I19" s="600"/>
      <c r="J19" s="600"/>
      <c r="K19" s="600"/>
      <c r="L19" s="601"/>
      <c r="M19" s="562"/>
      <c r="N19" s="563"/>
      <c r="O19" s="563"/>
      <c r="P19" s="563"/>
      <c r="Q19" s="563"/>
      <c r="R19" s="563"/>
      <c r="S19" s="563"/>
      <c r="T19" s="563"/>
      <c r="U19" s="563"/>
      <c r="V19" s="563"/>
      <c r="W19" s="563"/>
      <c r="X19" s="563"/>
      <c r="Y19" s="563"/>
      <c r="Z19" s="563"/>
      <c r="AA19" s="563"/>
      <c r="AB19" s="563"/>
      <c r="AC19" s="563"/>
      <c r="AD19" s="563"/>
      <c r="AE19" s="563"/>
      <c r="AF19" s="563"/>
      <c r="AG19" s="563"/>
      <c r="AH19" s="564"/>
    </row>
    <row r="20" spans="1:34" ht="18.600000000000001" thickBot="1" x14ac:dyDescent="0.5">
      <c r="A20" s="128" t="s">
        <v>303</v>
      </c>
      <c r="B20" s="565"/>
      <c r="C20" s="566"/>
      <c r="D20" s="566"/>
      <c r="E20" s="566"/>
      <c r="F20" s="566"/>
      <c r="G20" s="566"/>
      <c r="H20" s="566"/>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67"/>
    </row>
    <row r="21" spans="1:34" ht="9" customHeight="1" x14ac:dyDescent="0.45">
      <c r="A21" s="568" t="s">
        <v>304</v>
      </c>
      <c r="B21" s="570" t="s">
        <v>305</v>
      </c>
      <c r="C21" s="571"/>
      <c r="D21" s="571"/>
      <c r="E21" s="571"/>
      <c r="F21" s="571"/>
      <c r="G21" s="571"/>
      <c r="H21" s="571"/>
      <c r="I21" s="571"/>
      <c r="J21" s="571"/>
      <c r="K21" s="571"/>
      <c r="L21" s="571"/>
      <c r="M21" s="572"/>
      <c r="N21" s="573" t="s">
        <v>304</v>
      </c>
      <c r="O21" s="574"/>
      <c r="P21" s="574"/>
      <c r="Q21" s="575"/>
      <c r="R21" s="570" t="s">
        <v>306</v>
      </c>
      <c r="S21" s="571"/>
      <c r="T21" s="571"/>
      <c r="U21" s="571"/>
      <c r="V21" s="571"/>
      <c r="W21" s="571"/>
      <c r="X21" s="571"/>
      <c r="Y21" s="571"/>
      <c r="Z21" s="571"/>
      <c r="AA21" s="571"/>
      <c r="AB21" s="571"/>
      <c r="AC21" s="571"/>
      <c r="AD21" s="571"/>
      <c r="AE21" s="571"/>
      <c r="AF21" s="571"/>
      <c r="AG21" s="571"/>
      <c r="AH21" s="572"/>
    </row>
    <row r="22" spans="1:34" ht="9" customHeight="1" x14ac:dyDescent="0.45">
      <c r="A22" s="569"/>
      <c r="B22" s="541"/>
      <c r="C22" s="542"/>
      <c r="D22" s="542"/>
      <c r="E22" s="542"/>
      <c r="F22" s="542"/>
      <c r="G22" s="542"/>
      <c r="H22" s="542"/>
      <c r="I22" s="542"/>
      <c r="J22" s="542"/>
      <c r="K22" s="542"/>
      <c r="L22" s="542"/>
      <c r="M22" s="543"/>
      <c r="N22" s="547"/>
      <c r="O22" s="548"/>
      <c r="P22" s="548"/>
      <c r="Q22" s="549"/>
      <c r="R22" s="541"/>
      <c r="S22" s="542"/>
      <c r="T22" s="542"/>
      <c r="U22" s="542"/>
      <c r="V22" s="542"/>
      <c r="W22" s="542"/>
      <c r="X22" s="542"/>
      <c r="Y22" s="542"/>
      <c r="Z22" s="542"/>
      <c r="AA22" s="542"/>
      <c r="AB22" s="542"/>
      <c r="AC22" s="542"/>
      <c r="AD22" s="542"/>
      <c r="AE22" s="542"/>
      <c r="AF22" s="542"/>
      <c r="AG22" s="542"/>
      <c r="AH22" s="543"/>
    </row>
    <row r="23" spans="1:34" ht="9" customHeight="1" x14ac:dyDescent="0.45">
      <c r="A23" s="569" t="s">
        <v>307</v>
      </c>
      <c r="B23" s="541" t="s">
        <v>308</v>
      </c>
      <c r="C23" s="542"/>
      <c r="D23" s="542"/>
      <c r="E23" s="542"/>
      <c r="F23" s="542"/>
      <c r="G23" s="542"/>
      <c r="H23" s="542"/>
      <c r="I23" s="542"/>
      <c r="J23" s="542"/>
      <c r="K23" s="542"/>
      <c r="L23" s="542"/>
      <c r="M23" s="543"/>
      <c r="N23" s="547" t="s">
        <v>309</v>
      </c>
      <c r="O23" s="548"/>
      <c r="P23" s="548"/>
      <c r="Q23" s="549"/>
      <c r="R23" s="541"/>
      <c r="S23" s="542"/>
      <c r="T23" s="542"/>
      <c r="U23" s="542"/>
      <c r="V23" s="542"/>
      <c r="W23" s="542"/>
      <c r="X23" s="542"/>
      <c r="Y23" s="542"/>
      <c r="Z23" s="542"/>
      <c r="AA23" s="542"/>
      <c r="AB23" s="542"/>
      <c r="AC23" s="542"/>
      <c r="AD23" s="542"/>
      <c r="AE23" s="542"/>
      <c r="AF23" s="542"/>
      <c r="AG23" s="542"/>
      <c r="AH23" s="543"/>
    </row>
    <row r="24" spans="1:34" ht="9" customHeight="1" x14ac:dyDescent="0.45">
      <c r="A24" s="569"/>
      <c r="B24" s="541"/>
      <c r="C24" s="542"/>
      <c r="D24" s="542"/>
      <c r="E24" s="542"/>
      <c r="F24" s="542"/>
      <c r="G24" s="542"/>
      <c r="H24" s="542"/>
      <c r="I24" s="542"/>
      <c r="J24" s="542"/>
      <c r="K24" s="542"/>
      <c r="L24" s="542"/>
      <c r="M24" s="543"/>
      <c r="N24" s="547"/>
      <c r="O24" s="548"/>
      <c r="P24" s="548"/>
      <c r="Q24" s="549"/>
      <c r="R24" s="576" t="s">
        <v>310</v>
      </c>
      <c r="S24" s="577"/>
      <c r="T24" s="577"/>
      <c r="U24" s="577"/>
      <c r="V24" s="577"/>
      <c r="W24" s="577"/>
      <c r="X24" s="577"/>
      <c r="Y24" s="577"/>
      <c r="Z24" s="577"/>
      <c r="AA24" s="577"/>
      <c r="AB24" s="577"/>
      <c r="AC24" s="577"/>
      <c r="AD24" s="577"/>
      <c r="AE24" s="577"/>
      <c r="AF24" s="577"/>
      <c r="AG24" s="577"/>
      <c r="AH24" s="578"/>
    </row>
    <row r="25" spans="1:34" ht="9" customHeight="1" x14ac:dyDescent="0.45">
      <c r="A25" s="569" t="s">
        <v>311</v>
      </c>
      <c r="B25" s="541" t="s">
        <v>312</v>
      </c>
      <c r="C25" s="542"/>
      <c r="D25" s="542"/>
      <c r="E25" s="542"/>
      <c r="F25" s="542"/>
      <c r="G25" s="542"/>
      <c r="H25" s="542"/>
      <c r="I25" s="542"/>
      <c r="J25" s="542"/>
      <c r="K25" s="542"/>
      <c r="L25" s="542"/>
      <c r="M25" s="543"/>
      <c r="N25" s="547" t="s">
        <v>311</v>
      </c>
      <c r="O25" s="548"/>
      <c r="P25" s="548"/>
      <c r="Q25" s="549"/>
      <c r="R25" s="576"/>
      <c r="S25" s="577"/>
      <c r="T25" s="577"/>
      <c r="U25" s="577"/>
      <c r="V25" s="577"/>
      <c r="W25" s="577"/>
      <c r="X25" s="577"/>
      <c r="Y25" s="577"/>
      <c r="Z25" s="577"/>
      <c r="AA25" s="577"/>
      <c r="AB25" s="577"/>
      <c r="AC25" s="577"/>
      <c r="AD25" s="577"/>
      <c r="AE25" s="577"/>
      <c r="AF25" s="577"/>
      <c r="AG25" s="577"/>
      <c r="AH25" s="578"/>
    </row>
    <row r="26" spans="1:34" ht="9" customHeight="1" x14ac:dyDescent="0.45">
      <c r="A26" s="582"/>
      <c r="B26" s="544"/>
      <c r="C26" s="545"/>
      <c r="D26" s="545"/>
      <c r="E26" s="545"/>
      <c r="F26" s="545"/>
      <c r="G26" s="545"/>
      <c r="H26" s="545"/>
      <c r="I26" s="545"/>
      <c r="J26" s="545"/>
      <c r="K26" s="545"/>
      <c r="L26" s="545"/>
      <c r="M26" s="546"/>
      <c r="N26" s="550"/>
      <c r="O26" s="551"/>
      <c r="P26" s="551"/>
      <c r="Q26" s="552"/>
      <c r="R26" s="579"/>
      <c r="S26" s="580"/>
      <c r="T26" s="580"/>
      <c r="U26" s="580"/>
      <c r="V26" s="580"/>
      <c r="W26" s="580"/>
      <c r="X26" s="580"/>
      <c r="Y26" s="580"/>
      <c r="Z26" s="580"/>
      <c r="AA26" s="580"/>
      <c r="AB26" s="580"/>
      <c r="AC26" s="580"/>
      <c r="AD26" s="580"/>
      <c r="AE26" s="580"/>
      <c r="AF26" s="580"/>
      <c r="AG26" s="580"/>
      <c r="AH26" s="581"/>
    </row>
    <row r="27" spans="1:34" x14ac:dyDescent="0.45">
      <c r="A27" s="129"/>
    </row>
    <row r="28" spans="1:34" x14ac:dyDescent="0.45">
      <c r="A28" s="130" t="s">
        <v>313</v>
      </c>
    </row>
    <row r="29" spans="1:34" ht="18.600000000000001" thickBot="1" x14ac:dyDescent="0.5">
      <c r="A29" s="130" t="s">
        <v>314</v>
      </c>
    </row>
    <row r="30" spans="1:34" x14ac:dyDescent="0.45">
      <c r="A30" s="131"/>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3"/>
    </row>
    <row r="31" spans="1:34" x14ac:dyDescent="0.45">
      <c r="A31" s="553" t="s">
        <v>315</v>
      </c>
      <c r="B31" s="554"/>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c r="AG31" s="554"/>
      <c r="AH31" s="555"/>
    </row>
    <row r="32" spans="1:34" x14ac:dyDescent="0.45">
      <c r="A32" s="553"/>
      <c r="B32" s="554"/>
      <c r="C32" s="554"/>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5"/>
    </row>
    <row r="33" spans="1:34" x14ac:dyDescent="0.45">
      <c r="A33" s="134"/>
      <c r="B33" s="100"/>
      <c r="C33" s="100"/>
      <c r="D33" s="100"/>
      <c r="E33" s="100"/>
      <c r="F33" s="100"/>
      <c r="G33" s="100"/>
      <c r="H33" s="100"/>
      <c r="I33" s="100"/>
      <c r="J33" s="556" t="s">
        <v>316</v>
      </c>
      <c r="K33" s="556"/>
      <c r="L33" s="556"/>
      <c r="M33" s="556"/>
      <c r="N33" s="556"/>
      <c r="O33" s="556"/>
      <c r="P33" s="556"/>
      <c r="Q33" s="556"/>
      <c r="R33" s="556"/>
      <c r="S33" s="556"/>
      <c r="T33" s="556"/>
      <c r="U33" s="556"/>
      <c r="V33" s="556"/>
      <c r="W33" s="556"/>
      <c r="X33" s="556"/>
      <c r="Y33" s="556"/>
      <c r="Z33" s="556"/>
      <c r="AA33" s="556"/>
      <c r="AB33" s="556"/>
      <c r="AC33" s="556"/>
      <c r="AD33" s="100" t="s">
        <v>108</v>
      </c>
      <c r="AE33" s="100"/>
      <c r="AF33" s="100"/>
      <c r="AG33" s="100"/>
      <c r="AH33" s="135"/>
    </row>
    <row r="34" spans="1:34" ht="18.600000000000001" thickBot="1" x14ac:dyDescent="0.5">
      <c r="A34" s="136"/>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8"/>
    </row>
    <row r="35" spans="1:34" x14ac:dyDescent="0.45">
      <c r="A35" s="100"/>
    </row>
    <row r="36" spans="1:34" x14ac:dyDescent="0.45">
      <c r="A36" s="110" t="s">
        <v>317</v>
      </c>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row>
    <row r="37" spans="1:34" x14ac:dyDescent="0.45">
      <c r="A37" s="110"/>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row>
    <row r="38" spans="1:34" x14ac:dyDescent="0.45">
      <c r="A38" s="557" t="s">
        <v>318</v>
      </c>
      <c r="B38" s="558"/>
      <c r="C38" s="558"/>
      <c r="D38" s="558"/>
      <c r="E38" s="558"/>
      <c r="F38" s="558"/>
      <c r="G38" s="558"/>
      <c r="H38" s="558"/>
      <c r="I38" s="558"/>
      <c r="J38" s="558"/>
      <c r="K38" s="558"/>
      <c r="L38" s="558"/>
      <c r="M38" s="558"/>
      <c r="N38" s="558"/>
      <c r="O38" s="558"/>
      <c r="P38" s="558"/>
      <c r="Q38" s="558"/>
      <c r="R38" s="558"/>
      <c r="S38" s="558"/>
      <c r="T38" s="558"/>
      <c r="U38" s="558"/>
      <c r="V38" s="558"/>
      <c r="W38" s="558"/>
      <c r="X38" s="558"/>
      <c r="Y38" s="558"/>
      <c r="Z38" s="558"/>
      <c r="AA38" s="558"/>
      <c r="AB38" s="558"/>
      <c r="AC38" s="558"/>
      <c r="AD38" s="558"/>
      <c r="AE38" s="558"/>
      <c r="AF38" s="558"/>
      <c r="AG38" s="558"/>
      <c r="AH38" s="558"/>
    </row>
    <row r="39" spans="1:34" x14ac:dyDescent="0.45">
      <c r="A39" s="558"/>
      <c r="B39" s="558"/>
      <c r="C39" s="558"/>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row>
    <row r="40" spans="1:34" x14ac:dyDescent="0.45">
      <c r="A40" s="110"/>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row>
    <row r="41" spans="1:34" x14ac:dyDescent="0.45">
      <c r="A41" s="539" t="s">
        <v>319</v>
      </c>
      <c r="B41" s="540"/>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row>
    <row r="42" spans="1:34" x14ac:dyDescent="0.45">
      <c r="A42" s="540"/>
      <c r="B42" s="540"/>
      <c r="C42" s="540"/>
      <c r="D42" s="540"/>
      <c r="E42" s="540"/>
      <c r="F42" s="540"/>
      <c r="G42" s="540"/>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row>
    <row r="43" spans="1:34" x14ac:dyDescent="0.45">
      <c r="A43" s="110"/>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row>
    <row r="44" spans="1:34" x14ac:dyDescent="0.45">
      <c r="A44" s="110" t="s">
        <v>320</v>
      </c>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row>
    <row r="45" spans="1:34" x14ac:dyDescent="0.45">
      <c r="A45" s="110"/>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45">
      <c r="A46" s="110" t="s">
        <v>321</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row>
    <row r="47" spans="1:34" x14ac:dyDescent="0.45">
      <c r="A47" s="110"/>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row>
    <row r="48" spans="1:34" x14ac:dyDescent="0.45">
      <c r="A48" s="110" t="s">
        <v>322</v>
      </c>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row>
    <row r="49" spans="1:34" x14ac:dyDescent="0.45">
      <c r="A49" s="110"/>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row>
    <row r="50" spans="1:34" x14ac:dyDescent="0.45">
      <c r="A50" s="539" t="s">
        <v>323</v>
      </c>
      <c r="B50" s="540"/>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row>
    <row r="51" spans="1:34" x14ac:dyDescent="0.45">
      <c r="A51" s="540"/>
      <c r="B51" s="540"/>
      <c r="C51" s="540"/>
      <c r="D51" s="540"/>
      <c r="E51" s="540"/>
      <c r="F51" s="540"/>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row>
    <row r="52" spans="1:34" x14ac:dyDescent="0.45">
      <c r="A52" s="110"/>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row>
    <row r="53" spans="1:34" x14ac:dyDescent="0.45">
      <c r="A53" s="110"/>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row>
    <row r="54" spans="1:34" x14ac:dyDescent="0.45">
      <c r="A54" s="110"/>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row>
    <row r="55" spans="1:34" x14ac:dyDescent="0.45">
      <c r="A55" s="110"/>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row>
    <row r="56" spans="1:34" x14ac:dyDescent="0.45">
      <c r="A56" s="110"/>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row>
    <row r="57" spans="1:34" x14ac:dyDescent="0.45">
      <c r="A57" s="110"/>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row>
    <row r="58" spans="1:34" x14ac:dyDescent="0.45">
      <c r="A58" s="110"/>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row>
    <row r="59" spans="1:34" x14ac:dyDescent="0.45">
      <c r="A59" s="110"/>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row>
    <row r="60" spans="1:34" x14ac:dyDescent="0.45">
      <c r="A60" s="110"/>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row>
    <row r="61" spans="1:34" x14ac:dyDescent="0.45">
      <c r="A61" s="110"/>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row>
  </sheetData>
  <mergeCells count="49">
    <mergeCell ref="A1:AH1"/>
    <mergeCell ref="A2:AH2"/>
    <mergeCell ref="A3:AH3"/>
    <mergeCell ref="A4:AH4"/>
    <mergeCell ref="G5:V5"/>
    <mergeCell ref="Y5:Z8"/>
    <mergeCell ref="AA5:AG8"/>
    <mergeCell ref="I6:V7"/>
    <mergeCell ref="E8:V8"/>
    <mergeCell ref="E9:V9"/>
    <mergeCell ref="Y9:Z12"/>
    <mergeCell ref="AA9:AG12"/>
    <mergeCell ref="I10:V10"/>
    <mergeCell ref="I11:V11"/>
    <mergeCell ref="M12:V12"/>
    <mergeCell ref="G13:V13"/>
    <mergeCell ref="A15:C15"/>
    <mergeCell ref="F15:L15"/>
    <mergeCell ref="M15:AH15"/>
    <mergeCell ref="A16:C19"/>
    <mergeCell ref="D16:D19"/>
    <mergeCell ref="F16:F19"/>
    <mergeCell ref="G16:G19"/>
    <mergeCell ref="H16:H19"/>
    <mergeCell ref="E18:E19"/>
    <mergeCell ref="E16:E17"/>
    <mergeCell ref="I16:I19"/>
    <mergeCell ref="J16:J19"/>
    <mergeCell ref="K16:K19"/>
    <mergeCell ref="L16:L19"/>
    <mergeCell ref="M16:Q16"/>
    <mergeCell ref="M18:AH19"/>
    <mergeCell ref="B20:AH20"/>
    <mergeCell ref="A21:A22"/>
    <mergeCell ref="B21:M22"/>
    <mergeCell ref="N21:Q22"/>
    <mergeCell ref="R21:AH23"/>
    <mergeCell ref="A23:A24"/>
    <mergeCell ref="B23:M24"/>
    <mergeCell ref="N23:Q24"/>
    <mergeCell ref="R24:AH26"/>
    <mergeCell ref="A25:A26"/>
    <mergeCell ref="A50:AH51"/>
    <mergeCell ref="B25:M26"/>
    <mergeCell ref="N25:Q26"/>
    <mergeCell ref="A31:AH32"/>
    <mergeCell ref="J33:AC33"/>
    <mergeCell ref="A38:AH39"/>
    <mergeCell ref="A41:AH42"/>
  </mergeCells>
  <phoneticPr fontId="3"/>
  <pageMargins left="0.7" right="0.7" top="0.75" bottom="0.75" header="0.3" footer="0.3"/>
  <pageSetup paperSize="9" scale="8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入力シート</vt:lpstr>
      <vt:lpstr>提出書類リスト</vt:lpstr>
      <vt:lpstr>提出写真リスト</vt:lpstr>
      <vt:lpstr>補助対象チェックリスト</vt:lpstr>
      <vt:lpstr>申請書</vt:lpstr>
      <vt:lpstr>配管図</vt:lpstr>
      <vt:lpstr>見積り</vt:lpstr>
      <vt:lpstr>工事請負契約書</vt:lpstr>
      <vt:lpstr>債権者登録申出書</vt:lpstr>
      <vt:lpstr>土地・住宅所有者の承諾書</vt:lpstr>
      <vt:lpstr>撤去不可の理由書</vt:lpstr>
      <vt:lpstr>実績報告書</vt:lpstr>
      <vt:lpstr>誓約書</vt:lpstr>
      <vt:lpstr>チェックリスト</vt:lpstr>
      <vt:lpstr>請求書</vt:lpstr>
      <vt:lpstr>債権者登録申出書 (実績)</vt:lpstr>
      <vt:lpstr>見積り!Print_Area</vt:lpstr>
      <vt:lpstr>工事請負契約書!Print_Area</vt:lpstr>
      <vt:lpstr>申請書!Print_Area</vt:lpstr>
      <vt:lpstr>誓約書!Print_Area</vt:lpstr>
      <vt:lpstr>土地・住宅所有者の承諾書!Print_Area</vt:lpstr>
      <vt:lpstr>図1</vt:lpstr>
      <vt:lpstr>図2</vt:lpstr>
      <vt:lpstr>図3</vt:lpstr>
      <vt:lpstr>図4</vt:lpstr>
      <vt:lpstr>図5</vt:lpstr>
      <vt:lpstr>図6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2025-04-01T01:48:37Z</dcterms:modified>
</cp:coreProperties>
</file>