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<sst xmlns="http://schemas.openxmlformats.org/spreadsheetml/2006/main" count="251" uniqueCount="126">
  <si>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</si>
  <si>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</si>
  <si>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</si>
  <si>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</si>
  <si>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</si>
  <si>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</si>
  <si>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</si>
  <si>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</si>
  <si>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</si>
  <si>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</si>
  <si>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</si>
  <si>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</si>
  <si>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</si>
  <si>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</si>
  <si>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</si>
  <si>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</si>
  <si>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</si>
  <si>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</si>
  <si>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</si>
  <si>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</si>
  <si>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</si>
  <si>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</si>
  <si>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</si>
  <si>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</si>
  <si>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</si>
  <si>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</si>
  <si>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</si>
  <si>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</si>
  <si>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</si>
  <si>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</si>
  <si>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</si>
  <si>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</si>
  <si>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</si>
  <si>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</si>
  <si>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</si>
  <si>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</si>
  <si>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</si>
  <si>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</si>
  <si>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</si>
  <si>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</si>
  <si>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</si>
  <si>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</si>
  <si>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</si>
  <si>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</si>
  <si>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</si>
  <si>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</si>
  <si>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</si>
  <si>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</si>
  <si>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</si>
  <si>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</si>
  <si>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</si>
  <si>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</si>
  <si>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</si>
  <si>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</si>
  <si>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</si>
  <si>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</si>
  <si>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</si>
  <si>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</si>
  <si>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</si>
  <si>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</si>
  <si>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</si>
  <si>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</si>
  <si>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</si>
  <si>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</si>
  <si>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</si>
  <si>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</si>
  <si>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</si>
  <si>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</si>
  <si>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</si>
  <si>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</si>
  <si>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</si>
  <si>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</si>
  <si>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</si>
  <si>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</si>
  <si>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</si>
  <si>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</si>
  <si>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</si>
  <si>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</si>
  <si>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</si>
  <si>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</si>
  <si>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</si>
  <si>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</si>
  <si>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</si>
  <si>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</si>
  <si>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</si>
  <si>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</si>
  <si>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</si>
  <si>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</si>
  <si>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</si>
  <si>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</si>
  <si>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</si>
  <si>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</si>
  <si>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</si>
  <si>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</si>
  <si>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</si>
  <si>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</si>
  <si>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</si>
  <si>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</si>
  <si>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</si>
  <si>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</si>
  <si>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</si>
  <si>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</si>
  <si>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</si>
  <si>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</si>
  <si>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</si>
  <si>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</si>
  <si>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</si>
  <si>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</si>
  <si>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</si>
  <si>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</si>
  <si>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三豊市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</si>
  <si>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</si>
  <si>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</si>
  <si>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</si>
  <si>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</si>
  <si>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</si>
  <si>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</si>
  <si>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</si>
  <si>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</si>
  <si>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</si>
  <si>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</si>
  <si>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</si>
  <si>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本事業は、個別方式による合併処理浄化槽の為、管渠は無く管渠の老朽化指標はない。
　また、浄化槽本体については、浄化槽法に定められた保守点検・清掃・法定検査を適正に行っている。</t>
    <phoneticPr fontId="4"/>
  </si>
  <si>
    <t>　三豊市では、生活排水処理は下水道ではなく浄化槽で行うとの方針のもと、約2000基ある浄化槽の適正な維持管理をこれからも行うことにより、故障等の早期発見に努め、維持管理費（修繕費）の削減を図り併せて浄化槽の長寿命化を目指していく。   また、平成２８年度に策定した経営戦略（Ｈ28～Ｈ37）に基づき使用料の改定についても現在の定額制から従量制への移行を検討していく。</t>
    <phoneticPr fontId="4"/>
  </si>
  <si>
    <t>非設置</t>
    <rPh sb="0" eb="1">
      <t>ヒ</t>
    </rPh>
    <rPh sb="1" eb="3">
      <t>セッチ</t>
    </rPh>
    <phoneticPr fontId="4"/>
  </si>
  <si>
    <t>　本事業は、Ｈ7年度～Ｈ19年度で浄化槽設置を終了しており、現在は維持管理のみを行っている。
　収益的収支比率は99.99％であり経費回収率については、Ｈ27年度、Ｈ28年度の使用料収入の差額はあまりなくＨ27年度を大きく上回るＨ28年度の汚水処理費の増額が影響しＨ27年度を下回る結果となった。汚水処理原価については、類似団体平均値より高くなっているが4年に1度のペースで大型浄化槽の全清掃の対象件数が増加による費用の増加から、Ｈ28年度については、Ｈ25年度～Ｈ27年度の原価率を上回っている。
　今後は、新規整備は行わないことから使用料の改定を行わない限り使用料収入の増加は見込めない。</t>
    <rPh sb="79" eb="81">
      <t>ネンド</t>
    </rPh>
    <rPh sb="85" eb="87">
      <t>ネンド</t>
    </rPh>
    <rPh sb="88" eb="91">
      <t>シヨウリョウ</t>
    </rPh>
    <rPh sb="91" eb="93">
      <t>シュウニュウ</t>
    </rPh>
    <rPh sb="94" eb="96">
      <t>サガク</t>
    </rPh>
    <rPh sb="105" eb="107">
      <t>ネンド</t>
    </rPh>
    <rPh sb="108" eb="109">
      <t>オオ</t>
    </rPh>
    <rPh sb="111" eb="113">
      <t>ウワマワ</t>
    </rPh>
    <rPh sb="117" eb="119">
      <t>ネンド</t>
    </rPh>
    <rPh sb="120" eb="122">
      <t>オスイ</t>
    </rPh>
    <rPh sb="122" eb="124">
      <t>ショリ</t>
    </rPh>
    <rPh sb="124" eb="125">
      <t>ヒ</t>
    </rPh>
    <rPh sb="126" eb="128">
      <t>ゾウガク</t>
    </rPh>
    <rPh sb="129" eb="131">
      <t>エイキョウ</t>
    </rPh>
    <rPh sb="135" eb="137">
      <t>ネンド</t>
    </rPh>
    <rPh sb="138" eb="139">
      <t>シタ</t>
    </rPh>
    <rPh sb="141" eb="143">
      <t>ケッカ</t>
    </rPh>
    <rPh sb="178" eb="179">
      <t>ネン</t>
    </rPh>
    <rPh sb="181" eb="182">
      <t>ド</t>
    </rPh>
    <rPh sb="187" eb="189">
      <t>オオガタ</t>
    </rPh>
    <rPh sb="189" eb="192">
      <t>ジョウカソウ</t>
    </rPh>
    <rPh sb="193" eb="194">
      <t>ゼン</t>
    </rPh>
    <rPh sb="194" eb="196">
      <t>セイソウ</t>
    </rPh>
    <rPh sb="197" eb="199">
      <t>タイショウ</t>
    </rPh>
    <rPh sb="199" eb="201">
      <t>ケンスウ</t>
    </rPh>
    <rPh sb="202" eb="204">
      <t>ゾウカ</t>
    </rPh>
    <rPh sb="207" eb="209">
      <t>ヒヨウ</t>
    </rPh>
    <rPh sb="210" eb="212">
      <t>ゾウカ</t>
    </rPh>
    <rPh sb="218" eb="220">
      <t>ネンド</t>
    </rPh>
    <rPh sb="238" eb="240">
      <t>ゲンカ</t>
    </rPh>
    <rPh sb="240" eb="241">
      <t>リツ</t>
    </rPh>
    <rPh sb="242" eb="24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</si>
</sst>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479680"/>
        <c:axId val="714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1479680"/>
        <c:axId val="71481600"/>
      </c:lineChart>
      <c:dateAx>
        <c:axId val="71479680"/>
        <c:scaling>
          <c:orientation val="minMax"/>
        </c:scaling>
        <c:delete val="1"/>
        <c:axPos val="b"/>
        <c:numFmt formatCode="ge" sourceLinked="1"/>
        <c:majorTickMark val="none"/>
        <c:minorTickMark val="none"/>
        <c:tickLblPos val="none"/>
        <c:crossAx val="71481600"/>
        <c:crosses val="autoZero"/>
        <c:auto val="1"/>
        <c:lblOffset val="100"/>
        <c:baseTimeUnit val="years"/>
      </c:dateAx>
      <c:valAx>
        <c:axId val="714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39.450000000000003</c:v>
                </c:pt>
                <c:pt idx="1">
                  <c:v>39.450000000000003</c:v>
                </c:pt>
                <c:pt idx="2">
                  <c:v>40.43</c:v>
                </c:pt>
                <c:pt idx="3">
                  <c:v>40.39</c:v>
                </c:pt>
                <c:pt idx="4">
                  <c:v>40.729999999999997</c:v>
                </c:pt>
              </c:numCache>
            </c:numRef>
          </c:val>
        </c:ser>
        <c:dLbls>
          <c:showLegendKey val="0"/>
          <c:showVal val="0"/>
          <c:showCatName val="0"/>
          <c:showSerName val="0"/>
          <c:showPercent val="0"/>
          <c:showBubbleSize val="0"/>
        </c:dLbls>
        <c:gapWidth val="150"/>
        <c:axId val="80794368"/>
        <c:axId val="80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80794368"/>
        <c:axId val="80796288"/>
      </c:lineChart>
      <c:dateAx>
        <c:axId val="80794368"/>
        <c:scaling>
          <c:orientation val="minMax"/>
        </c:scaling>
        <c:delete val="1"/>
        <c:axPos val="b"/>
        <c:numFmt formatCode="ge" sourceLinked="1"/>
        <c:majorTickMark val="none"/>
        <c:minorTickMark val="none"/>
        <c:tickLblPos val="none"/>
        <c:crossAx val="80796288"/>
        <c:crosses val="autoZero"/>
        <c:auto val="1"/>
        <c:lblOffset val="100"/>
        <c:baseTimeUnit val="years"/>
      </c:dateAx>
      <c:valAx>
        <c:axId val="80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99.19</c:v>
                </c:pt>
                <c:pt idx="1">
                  <c:v>99.21</c:v>
                </c:pt>
                <c:pt idx="2">
                  <c:v>100</c:v>
                </c:pt>
                <c:pt idx="3">
                  <c:v>100</c:v>
                </c:pt>
                <c:pt idx="4">
                  <c:v>100</c:v>
                </c:pt>
              </c:numCache>
            </c:numRef>
          </c:val>
        </c:ser>
        <c:dLbls>
          <c:showLegendKey val="0"/>
          <c:showVal val="0"/>
          <c:showCatName val="0"/>
          <c:showSerName val="0"/>
          <c:showPercent val="0"/>
          <c:showBubbleSize val="0"/>
        </c:dLbls>
        <c:gapWidth val="150"/>
        <c:axId val="84636032"/>
        <c:axId val="846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84636032"/>
        <c:axId val="84637952"/>
      </c:lineChart>
      <c:dateAx>
        <c:axId val="84636032"/>
        <c:scaling>
          <c:orientation val="minMax"/>
        </c:scaling>
        <c:delete val="1"/>
        <c:axPos val="b"/>
        <c:numFmt formatCode="ge" sourceLinked="1"/>
        <c:majorTickMark val="none"/>
        <c:minorTickMark val="none"/>
        <c:tickLblPos val="none"/>
        <c:crossAx val="84637952"/>
        <c:crosses val="autoZero"/>
        <c:auto val="1"/>
        <c:lblOffset val="100"/>
        <c:baseTimeUnit val="years"/>
      </c:dateAx>
      <c:valAx>
        <c:axId val="846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100.02</c:v>
                </c:pt>
                <c:pt idx="4">
                  <c:v>99.99</c:v>
                </c:pt>
              </c:numCache>
            </c:numRef>
          </c:val>
        </c:ser>
        <c:dLbls>
          <c:showLegendKey val="0"/>
          <c:showVal val="0"/>
          <c:showCatName val="0"/>
          <c:showSerName val="0"/>
          <c:showPercent val="0"/>
          <c:showBubbleSize val="0"/>
        </c:dLbls>
        <c:gapWidth val="150"/>
        <c:axId val="71585792"/>
        <c:axId val="715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85792"/>
        <c:axId val="71587712"/>
      </c:lineChart>
      <c:dateAx>
        <c:axId val="71585792"/>
        <c:scaling>
          <c:orientation val="minMax"/>
        </c:scaling>
        <c:delete val="1"/>
        <c:axPos val="b"/>
        <c:numFmt formatCode="ge" sourceLinked="1"/>
        <c:majorTickMark val="none"/>
        <c:minorTickMark val="none"/>
        <c:tickLblPos val="none"/>
        <c:crossAx val="71587712"/>
        <c:crosses val="autoZero"/>
        <c:auto val="1"/>
        <c:lblOffset val="100"/>
        <c:baseTimeUnit val="years"/>
      </c:dateAx>
      <c:valAx>
        <c:axId val="715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857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05632"/>
        <c:axId val="716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05632"/>
        <c:axId val="71607808"/>
      </c:lineChart>
      <c:dateAx>
        <c:axId val="71605632"/>
        <c:scaling>
          <c:orientation val="minMax"/>
        </c:scaling>
        <c:delete val="1"/>
        <c:axPos val="b"/>
        <c:numFmt formatCode="ge" sourceLinked="1"/>
        <c:majorTickMark val="none"/>
        <c:minorTickMark val="none"/>
        <c:tickLblPos val="none"/>
        <c:crossAx val="71607808"/>
        <c:crosses val="autoZero"/>
        <c:auto val="1"/>
        <c:lblOffset val="100"/>
        <c:baseTimeUnit val="years"/>
      </c:dateAx>
      <c:valAx>
        <c:axId val="716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29824"/>
        <c:axId val="80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29824"/>
        <c:axId val="80262272"/>
      </c:lineChart>
      <c:dateAx>
        <c:axId val="71629824"/>
        <c:scaling>
          <c:orientation val="minMax"/>
        </c:scaling>
        <c:delete val="1"/>
        <c:axPos val="b"/>
        <c:numFmt formatCode="ge" sourceLinked="1"/>
        <c:majorTickMark val="none"/>
        <c:minorTickMark val="none"/>
        <c:tickLblPos val="none"/>
        <c:crossAx val="80262272"/>
        <c:crosses val="autoZero"/>
        <c:auto val="1"/>
        <c:lblOffset val="100"/>
        <c:baseTimeUnit val="years"/>
      </c:dateAx>
      <c:valAx>
        <c:axId val="80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82368"/>
        <c:axId val="802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82368"/>
        <c:axId val="80284288"/>
      </c:lineChart>
      <c:dateAx>
        <c:axId val="80282368"/>
        <c:scaling>
          <c:orientation val="minMax"/>
        </c:scaling>
        <c:delete val="1"/>
        <c:axPos val="b"/>
        <c:numFmt formatCode="ge" sourceLinked="1"/>
        <c:majorTickMark val="none"/>
        <c:minorTickMark val="none"/>
        <c:tickLblPos val="none"/>
        <c:crossAx val="80284288"/>
        <c:crosses val="autoZero"/>
        <c:auto val="1"/>
        <c:lblOffset val="100"/>
        <c:baseTimeUnit val="years"/>
      </c:dateAx>
      <c:valAx>
        <c:axId val="802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08864"/>
        <c:axId val="803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08864"/>
        <c:axId val="80335616"/>
      </c:lineChart>
      <c:dateAx>
        <c:axId val="80308864"/>
        <c:scaling>
          <c:orientation val="minMax"/>
        </c:scaling>
        <c:delete val="1"/>
        <c:axPos val="b"/>
        <c:numFmt formatCode="ge" sourceLinked="1"/>
        <c:majorTickMark val="none"/>
        <c:minorTickMark val="none"/>
        <c:tickLblPos val="none"/>
        <c:crossAx val="80335616"/>
        <c:crosses val="autoZero"/>
        <c:auto val="1"/>
        <c:lblOffset val="100"/>
        <c:baseTimeUnit val="years"/>
      </c:dateAx>
      <c:valAx>
        <c:axId val="803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615680"/>
        <c:axId val="806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80615680"/>
        <c:axId val="80617856"/>
      </c:lineChart>
      <c:dateAx>
        <c:axId val="80615680"/>
        <c:scaling>
          <c:orientation val="minMax"/>
        </c:scaling>
        <c:delete val="1"/>
        <c:axPos val="b"/>
        <c:numFmt formatCode="ge" sourceLinked="1"/>
        <c:majorTickMark val="none"/>
        <c:minorTickMark val="none"/>
        <c:tickLblPos val="none"/>
        <c:crossAx val="80617856"/>
        <c:crosses val="autoZero"/>
        <c:auto val="1"/>
        <c:lblOffset val="100"/>
        <c:baseTimeUnit val="years"/>
      </c:dateAx>
      <c:valAx>
        <c:axId val="806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67.81</c:v>
                </c:pt>
                <c:pt idx="1">
                  <c:v>69.86</c:v>
                </c:pt>
                <c:pt idx="2">
                  <c:v>70.34</c:v>
                </c:pt>
                <c:pt idx="3">
                  <c:v>70.17</c:v>
                </c:pt>
                <c:pt idx="4">
                  <c:v>65.69</c:v>
                </c:pt>
              </c:numCache>
            </c:numRef>
          </c:val>
        </c:ser>
        <c:dLbls>
          <c:showLegendKey val="0"/>
          <c:showVal val="0"/>
          <c:showCatName val="0"/>
          <c:showSerName val="0"/>
          <c:showPercent val="0"/>
          <c:showBubbleSize val="0"/>
        </c:dLbls>
        <c:gapWidth val="150"/>
        <c:axId val="80648064"/>
        <c:axId val="80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80648064"/>
        <c:axId val="80662528"/>
      </c:lineChart>
      <c:dateAx>
        <c:axId val="80648064"/>
        <c:scaling>
          <c:orientation val="minMax"/>
        </c:scaling>
        <c:delete val="1"/>
        <c:axPos val="b"/>
        <c:numFmt formatCode="ge" sourceLinked="1"/>
        <c:majorTickMark val="none"/>
        <c:minorTickMark val="none"/>
        <c:tickLblPos val="none"/>
        <c:crossAx val="80662528"/>
        <c:crosses val="autoZero"/>
        <c:auto val="1"/>
        <c:lblOffset val="100"/>
        <c:baseTimeUnit val="years"/>
      </c:dateAx>
      <c:valAx>
        <c:axId val="80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306.27</c:v>
                </c:pt>
                <c:pt idx="1">
                  <c:v>292.94</c:v>
                </c:pt>
                <c:pt idx="2">
                  <c:v>298.36</c:v>
                </c:pt>
                <c:pt idx="3">
                  <c:v>299.13</c:v>
                </c:pt>
                <c:pt idx="4">
                  <c:v>321.83999999999997</c:v>
                </c:pt>
              </c:numCache>
            </c:numRef>
          </c:val>
        </c:ser>
        <c:dLbls>
          <c:showLegendKey val="0"/>
          <c:showVal val="0"/>
          <c:showCatName val="0"/>
          <c:showSerName val="0"/>
          <c:showPercent val="0"/>
          <c:showBubbleSize val="0"/>
        </c:dLbls>
        <c:gapWidth val="150"/>
        <c:axId val="80749696"/>
        <c:axId val="807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80749696"/>
        <c:axId val="80751616"/>
      </c:lineChart>
      <c:dateAx>
        <c:axId val="80749696"/>
        <c:scaling>
          <c:orientation val="minMax"/>
        </c:scaling>
        <c:delete val="1"/>
        <c:axPos val="b"/>
        <c:numFmt formatCode="ge" sourceLinked="1"/>
        <c:majorTickMark val="none"/>
        <c:minorTickMark val="none"/>
        <c:tickLblPos val="none"/>
        <c:crossAx val="80751616"/>
        <c:crosses val="autoZero"/>
        <c:auto val="1"/>
        <c:lblOffset val="100"/>
        <c:baseTimeUnit val="years"/>
      </c:dateAx>
      <c:valAx>
        <c:axId val="807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香川県　三豊市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124</v>
      </c>
      <c r="AE8" s="49"/>
      <c r="AF8" s="49"/>
      <c r="AG8" s="49"/>
      <c r="AH8" s="49"/>
      <c r="AI8" s="49"/>
      <c r="AJ8" s="49"/>
      <c r="AK8" s="4"/>
      <c r="AL8" s="50">
        <f>データ!S6</f>
        <v>67482</v>
      </c>
      <c r="AM8" s="50"/>
      <c r="AN8" s="50"/>
      <c r="AO8" s="50"/>
      <c r="AP8" s="50"/>
      <c r="AQ8" s="50"/>
      <c r="AR8" s="50"/>
      <c r="AS8" s="50"/>
      <c r="AT8" s="45">
        <f>データ!T6</f>
        <v>222.71</v>
      </c>
      <c r="AU8" s="45"/>
      <c r="AV8" s="45"/>
      <c r="AW8" s="45"/>
      <c r="AX8" s="45"/>
      <c r="AY8" s="45"/>
      <c r="AZ8" s="45"/>
      <c r="BA8" s="45"/>
      <c r="BB8" s="45">
        <f>データ!U6</f>
        <v>303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11.06</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7433</v>
      </c>
      <c r="AM10" s="50"/>
      <c r="AN10" s="50"/>
      <c r="AO10" s="50"/>
      <c r="AP10" s="50"/>
      <c r="AQ10" s="50"/>
      <c r="AR10" s="50"/>
      <c r="AS10" s="50"/>
      <c r="AT10" s="45">
        <f>データ!W6</f>
        <v>30.32</v>
      </c>
      <c r="AU10" s="45"/>
      <c r="AV10" s="45"/>
      <c r="AW10" s="45"/>
      <c r="AX10" s="45"/>
      <c r="AY10" s="45"/>
      <c r="AZ10" s="45"/>
      <c r="BA10" s="45"/>
      <c r="BB10" s="45">
        <f>データ!X6</f>
        <v>245.15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372081</v>
      </c>
      <c r="D6" s="33">
        <f t="shared" si="3"/>
        <v>47</v>
      </c>
      <c r="E6" s="33">
        <f t="shared" si="3"/>
        <v>18</v>
      </c>
      <c r="F6" s="33">
        <f t="shared" si="3"/>
        <v>0</v>
      </c>
      <c r="G6" s="33">
        <f t="shared" si="3"/>
        <v>0</v>
      </c>
      <c r="H6" s="33" t="str">
        <f t="shared" si="3"/>
        <v>香川県　三豊市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11.06</v>
      </c>
      <c r="Q6" s="34">
        <f t="shared" si="3"/>
        <v>100</v>
      </c>
      <c r="R6" s="34">
        <f t="shared" si="3"/>
        <v>3240</v>
      </c>
      <c r="S6" s="34">
        <f t="shared" si="3"/>
        <v>67482</v>
      </c>
      <c r="T6" s="34">
        <f t="shared" si="3"/>
        <v>222.71</v>
      </c>
      <c r="U6" s="34">
        <f t="shared" si="3"/>
        <v>303</v>
      </c>
      <c r="V6" s="34">
        <f t="shared" si="3"/>
        <v>7433</v>
      </c>
      <c r="W6" s="34">
        <f t="shared" si="3"/>
        <v>30.32</v>
      </c>
      <c r="X6" s="34">
        <f t="shared" si="3"/>
        <v>245.15</v>
      </c>
      <c r="Y6" s="35">
        <f>IF(Y7="",NA(),Y7)</f>
        <v>100</v>
      </c>
      <c r="Z6" s="35">
        <f t="shared" ref="Z6:AH6" si="4">IF(Z7="",NA(),Z7)</f>
        <v>100</v>
      </c>
      <c r="AA6" s="35">
        <f t="shared" si="4"/>
        <v>100</v>
      </c>
      <c r="AB6" s="35">
        <f t="shared" si="4"/>
        <v>100.02</v>
      </c>
      <c r="AC6" s="35">
        <f t="shared" si="4"/>
        <v>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202.91</v>
      </c>
      <c r="BL6" s="35">
        <f t="shared" si="7"/>
        <v>232.83</v>
      </c>
      <c r="BM6" s="35">
        <f t="shared" si="7"/>
        <v>261.08</v>
      </c>
      <c r="BN6" s="35">
        <f t="shared" si="7"/>
        <v>241.49</v>
      </c>
      <c r="BO6" s="35">
        <f t="shared" si="7"/>
        <v>248.44</v>
      </c>
      <c r="BP6" s="34" t="str">
        <f>IF(BP7="","",IF(BP7="-","【-】","【"&amp;SUBSTITUTE(TEXT(BP7,"#,##0.00"),"-","△")&amp;"】"))</f>
        <v>【346.13】</v>
      </c>
      <c r="BQ6" s="35">
        <f>IF(BQ7="",NA(),BQ7)</f>
        <v>67.81</v>
      </c>
      <c r="BR6" s="35">
        <f t="shared" ref="BR6:BZ6" si="8">IF(BR7="",NA(),BR7)</f>
        <v>69.86</v>
      </c>
      <c r="BS6" s="35">
        <f t="shared" si="8"/>
        <v>70.34</v>
      </c>
      <c r="BT6" s="35">
        <f t="shared" si="8"/>
        <v>70.17</v>
      </c>
      <c r="BU6" s="35">
        <f t="shared" si="8"/>
        <v>65.69</v>
      </c>
      <c r="BV6" s="35">
        <f t="shared" si="8"/>
        <v>72.77</v>
      </c>
      <c r="BW6" s="35">
        <f t="shared" si="8"/>
        <v>67.92</v>
      </c>
      <c r="BX6" s="35">
        <f t="shared" si="8"/>
        <v>68.61</v>
      </c>
      <c r="BY6" s="35">
        <f t="shared" si="8"/>
        <v>65.7</v>
      </c>
      <c r="BZ6" s="35">
        <f t="shared" si="8"/>
        <v>66.73</v>
      </c>
      <c r="CA6" s="34" t="str">
        <f>IF(CA7="","",IF(CA7="-","【-】","【"&amp;SUBSTITUTE(TEXT(CA7,"#,##0.00"),"-","△")&amp;"】"))</f>
        <v>【59.83】</v>
      </c>
      <c r="CB6" s="35">
        <f>IF(CB7="",NA(),CB7)</f>
        <v>306.27</v>
      </c>
      <c r="CC6" s="35">
        <f t="shared" ref="CC6:CK6" si="9">IF(CC7="",NA(),CC7)</f>
        <v>292.94</v>
      </c>
      <c r="CD6" s="35">
        <f t="shared" si="9"/>
        <v>298.36</v>
      </c>
      <c r="CE6" s="35">
        <f t="shared" si="9"/>
        <v>299.13</v>
      </c>
      <c r="CF6" s="35">
        <f t="shared" si="9"/>
        <v>321.83999999999997</v>
      </c>
      <c r="CG6" s="35">
        <f t="shared" si="9"/>
        <v>243.06</v>
      </c>
      <c r="CH6" s="35">
        <f t="shared" si="9"/>
        <v>229.12</v>
      </c>
      <c r="CI6" s="35">
        <f t="shared" si="9"/>
        <v>241.18</v>
      </c>
      <c r="CJ6" s="35">
        <f t="shared" si="9"/>
        <v>247.94</v>
      </c>
      <c r="CK6" s="35">
        <f t="shared" si="9"/>
        <v>241.29</v>
      </c>
      <c r="CL6" s="34" t="str">
        <f>IF(CL7="","",IF(CL7="-","【-】","【"&amp;SUBSTITUTE(TEXT(CL7,"#,##0.00"),"-","△")&amp;"】"))</f>
        <v>【268.69】</v>
      </c>
      <c r="CM6" s="35">
        <f>IF(CM7="",NA(),CM7)</f>
        <v>39.450000000000003</v>
      </c>
      <c r="CN6" s="35">
        <f t="shared" ref="CN6:CV6" si="10">IF(CN7="",NA(),CN7)</f>
        <v>39.450000000000003</v>
      </c>
      <c r="CO6" s="35">
        <f t="shared" si="10"/>
        <v>40.43</v>
      </c>
      <c r="CP6" s="35">
        <f t="shared" si="10"/>
        <v>40.39</v>
      </c>
      <c r="CQ6" s="35">
        <f t="shared" si="10"/>
        <v>40.729999999999997</v>
      </c>
      <c r="CR6" s="35">
        <f t="shared" si="10"/>
        <v>51.83</v>
      </c>
      <c r="CS6" s="35">
        <f t="shared" si="10"/>
        <v>59.5</v>
      </c>
      <c r="CT6" s="35">
        <f t="shared" si="10"/>
        <v>53.84</v>
      </c>
      <c r="CU6" s="35">
        <f t="shared" si="10"/>
        <v>60.25</v>
      </c>
      <c r="CV6" s="35">
        <f t="shared" si="10"/>
        <v>61.94</v>
      </c>
      <c r="CW6" s="34" t="str">
        <f>IF(CW7="","",IF(CW7="-","【-】","【"&amp;SUBSTITUTE(TEXT(CW7,"#,##0.00"),"-","△")&amp;"】"))</f>
        <v>【61.71】</v>
      </c>
      <c r="CX6" s="35">
        <f>IF(CX7="",NA(),CX7)</f>
        <v>99.19</v>
      </c>
      <c r="CY6" s="35">
        <f t="shared" ref="CY6:DG6" si="11">IF(CY7="",NA(),CY7)</f>
        <v>99.21</v>
      </c>
      <c r="CZ6" s="35">
        <f t="shared" si="11"/>
        <v>100</v>
      </c>
      <c r="DA6" s="35">
        <f t="shared" si="11"/>
        <v>100</v>
      </c>
      <c r="DB6" s="35">
        <f t="shared" si="11"/>
        <v>100</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372081</v>
      </c>
      <c r="D7" s="37">
        <v>47</v>
      </c>
      <c r="E7" s="37">
        <v>18</v>
      </c>
      <c r="F7" s="37">
        <v>0</v>
      </c>
      <c r="G7" s="37">
        <v>0</v>
      </c>
      <c r="H7" s="37" t="s">
        <v>110</v>
      </c>
      <c r="I7" s="37" t="s">
        <v>111</v>
      </c>
      <c r="J7" s="37" t="s">
        <v>112</v>
      </c>
      <c r="K7" s="37" t="s">
        <v>113</v>
      </c>
      <c r="L7" s="37" t="s">
        <v>114</v>
      </c>
      <c r="M7" s="37"/>
      <c r="N7" s="38" t="s">
        <v>115</v>
      </c>
      <c r="O7" s="38" t="s">
        <v>116</v>
      </c>
      <c r="P7" s="38">
        <v>11.06</v>
      </c>
      <c r="Q7" s="38">
        <v>100</v>
      </c>
      <c r="R7" s="38">
        <v>3240</v>
      </c>
      <c r="S7" s="38">
        <v>67482</v>
      </c>
      <c r="T7" s="38">
        <v>222.71</v>
      </c>
      <c r="U7" s="38">
        <v>303</v>
      </c>
      <c r="V7" s="38">
        <v>7433</v>
      </c>
      <c r="W7" s="38">
        <v>30.32</v>
      </c>
      <c r="X7" s="38">
        <v>245.15</v>
      </c>
      <c r="Y7" s="38">
        <v>100</v>
      </c>
      <c r="Z7" s="38">
        <v>100</v>
      </c>
      <c r="AA7" s="38">
        <v>100</v>
      </c>
      <c r="AB7" s="38">
        <v>100.02</v>
      </c>
      <c r="AC7" s="38">
        <v>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202.91</v>
      </c>
      <c r="BL7" s="38">
        <v>232.83</v>
      </c>
      <c r="BM7" s="38">
        <v>261.08</v>
      </c>
      <c r="BN7" s="38">
        <v>241.49</v>
      </c>
      <c r="BO7" s="38">
        <v>248.44</v>
      </c>
      <c r="BP7" s="38">
        <v>346.13</v>
      </c>
      <c r="BQ7" s="38">
        <v>67.81</v>
      </c>
      <c r="BR7" s="38">
        <v>69.86</v>
      </c>
      <c r="BS7" s="38">
        <v>70.34</v>
      </c>
      <c r="BT7" s="38">
        <v>70.17</v>
      </c>
      <c r="BU7" s="38">
        <v>65.69</v>
      </c>
      <c r="BV7" s="38">
        <v>72.77</v>
      </c>
      <c r="BW7" s="38">
        <v>67.92</v>
      </c>
      <c r="BX7" s="38">
        <v>68.61</v>
      </c>
      <c r="BY7" s="38">
        <v>65.7</v>
      </c>
      <c r="BZ7" s="38">
        <v>66.73</v>
      </c>
      <c r="CA7" s="38">
        <v>59.83</v>
      </c>
      <c r="CB7" s="38">
        <v>306.27</v>
      </c>
      <c r="CC7" s="38">
        <v>292.94</v>
      </c>
      <c r="CD7" s="38">
        <v>298.36</v>
      </c>
      <c r="CE7" s="38">
        <v>299.13</v>
      </c>
      <c r="CF7" s="38">
        <v>321.83999999999997</v>
      </c>
      <c r="CG7" s="38">
        <v>243.06</v>
      </c>
      <c r="CH7" s="38">
        <v>229.12</v>
      </c>
      <c r="CI7" s="38">
        <v>241.18</v>
      </c>
      <c r="CJ7" s="38">
        <v>247.94</v>
      </c>
      <c r="CK7" s="38">
        <v>241.29</v>
      </c>
      <c r="CL7" s="38">
        <v>268.69</v>
      </c>
      <c r="CM7" s="38">
        <v>39.450000000000003</v>
      </c>
      <c r="CN7" s="38">
        <v>39.450000000000003</v>
      </c>
      <c r="CO7" s="38">
        <v>40.43</v>
      </c>
      <c r="CP7" s="38">
        <v>40.39</v>
      </c>
      <c r="CQ7" s="38">
        <v>40.729999999999997</v>
      </c>
      <c r="CR7" s="38">
        <v>51.83</v>
      </c>
      <c r="CS7" s="38">
        <v>59.5</v>
      </c>
      <c r="CT7" s="38">
        <v>53.84</v>
      </c>
      <c r="CU7" s="38">
        <v>60.25</v>
      </c>
      <c r="CV7" s="38">
        <v>61.94</v>
      </c>
      <c r="CW7" s="38">
        <v>61.71</v>
      </c>
      <c r="CX7" s="38">
        <v>99.19</v>
      </c>
      <c r="CY7" s="38">
        <v>99.21</v>
      </c>
      <c r="CZ7" s="38">
        <v>100</v>
      </c>
      <c r="DA7" s="38">
        <v>100</v>
      </c>
      <c r="DB7" s="38">
        <v>100</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2018-02-08T06:14:51Z</cp:lastPrinted>
  <dcterms:created xsi:type="dcterms:W3CDTF">2017-12-25T02:41:35Z</dcterms:created>
  <dcterms:modified xsi:type="dcterms:W3CDTF">2018-02-09T04:23:59Z</dcterms:modified>
</cp:coreProperties>
</file>