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<sst xmlns="http://schemas.openxmlformats.org/spreadsheetml/2006/main" count="240" uniqueCount="126">
  <si>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</si>
  <si>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</si>
  <si>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</si>
  <si>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</si>
  <si>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</si>
  <si>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</si>
  <si>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</si>
  <si>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</si>
  <si>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</si>
  <si>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</si>
  <si>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</si>
  <si>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</si>
  <si>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</si>
  <si>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</si>
  <si>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</si>
  <si>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</si>
  <si>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</si>
  <si>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</si>
  <si>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</si>
  <si>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</si>
  <si>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</si>
  <si>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</si>
  <si>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</si>
  <si>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</si>
  <si>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</si>
  <si>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</si>
  <si>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</si>
  <si>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</si>
  <si>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</si>
  <si>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</si>
  <si>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</si>
  <si>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</si>
  <si>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</si>
  <si>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</si>
  <si>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</si>
  <si>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</si>
  <si>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</si>
  <si>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</si>
  <si>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</si>
  <si>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</si>
  <si>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</si>
  <si>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</si>
  <si>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</si>
  <si>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</si>
  <si>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</si>
  <si>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</si>
  <si>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</si>
  <si>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</si>
  <si>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</si>
  <si>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</si>
  <si>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</si>
  <si>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</si>
  <si>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</si>
  <si>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</si>
  <si>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</si>
  <si>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</si>
  <si>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</si>
  <si>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</si>
  <si>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</si>
  <si>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</si>
  <si>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</si>
  <si>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</si>
  <si>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</si>
  <si>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</si>
  <si>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</si>
  <si>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</si>
  <si>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</si>
  <si>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</si>
  <si>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</si>
  <si>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</si>
  <si>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</si>
  <si>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</si>
  <si>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</si>
  <si>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</si>
  <si>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</si>
  <si>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</si>
  <si>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</si>
  <si>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</si>
  <si>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</si>
  <si>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</si>
  <si>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</si>
  <si>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</si>
  <si>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</si>
  <si>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</si>
  <si>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</si>
  <si>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</si>
  <si>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</si>
  <si>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</si>
  <si>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</si>
  <si>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</si>
  <si>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</si>
  <si>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</si>
  <si>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</si>
  <si>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</si>
  <si>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</si>
  <si>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</si>
  <si>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</si>
  <si>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</si>
  <si>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</si>
  <si>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</si>
  <si>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</si>
  <si>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</si>
  <si>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</si>
  <si>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</si>
  <si>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</si>
  <si>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</si>
  <si>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</si>
  <si>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</si>
  <si>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</si>
  <si>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</si>
  <si>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三豊市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</si>
  <si>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</si>
  <si>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</si>
  <si>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</si>
  <si>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</si>
  <si>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</si>
  <si>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</si>
  <si>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</si>
  <si>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</si>
  <si>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</si>
  <si>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</si>
  <si>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</si>
  <si>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施設は平成５年に供用開始を行い、供用開始後　２４年を経過し、管渠及び施設・機器等の老朽化が進行しているが、平成２２年度に行った機能診断調査及び最適整備構想に基づいた、長寿命化更新工事を実施して、更新費用の平準化を図っていく。</t>
    <phoneticPr fontId="4"/>
  </si>
  <si>
    <t>　島嶼部離島に本事業を展開しているという、不利な経営状況ではあるが、管渠及び施設の適正な維持管理を行うことにより、機器等の異常を早期発見し故障の未然防止に努めることが維持管理費の削減に繋がり、引いては管渠及び施設の長寿命化を図ることになる。                                       また、平成２８年度に策定した経営戦略（Ｈ28～Ｈ37）に基づき使用料の改定についても現在の定額制から従量制への移行を検討していく。</t>
    <phoneticPr fontId="4"/>
  </si>
  <si>
    <t>非設置</t>
    <rPh sb="0" eb="1">
      <t>ヒ</t>
    </rPh>
    <rPh sb="1" eb="3">
      <t>セッチ</t>
    </rPh>
    <phoneticPr fontId="4"/>
  </si>
  <si>
    <t>　本事業は、市内１施設を対象としており、収益的収支比率は毎年100％近い数値となっているが、経費回収率については、Ｈ27年度、Ｈ28年度の使用料収入の差額はあまりなくＨ27年度を下回るＨ28年度の汚水処理費の減額によりＨ27年度を上回る回収率になっているが依然類似団体平均値を下回っている状況が続いている。汚水処理原価については、Ｈ28年度に実施した小規模事業のため修繕費の増減が影響しＨ27年度を下回る原価率になっている。使用料水準については、三豊市では農業集落排水事業と漁業集落排水事業を同一事業として取扱いしているため、農業集落排水事業を含めて考えていく必要がある。また、本事業が島嶼部離島という地域性及び地区住民の高齢化、過疎化を考えた場合に、水洗化率100％と併せ、新規利用率の増加が望めないため、最適整備構想に基づいた施設の長寿命化、維持管理費の更なる削減に取り組む必要がある。</t>
    <rPh sb="89" eb="90">
      <t>シタ</t>
    </rPh>
    <rPh sb="90" eb="91">
      <t>マワ</t>
    </rPh>
    <rPh sb="104" eb="106">
      <t>ゲンガク</t>
    </rPh>
    <rPh sb="112" eb="114">
      <t>ネンド</t>
    </rPh>
    <rPh sb="115" eb="117">
      <t>ウワマワ</t>
    </rPh>
    <rPh sb="118" eb="120">
      <t>カイシュウ</t>
    </rPh>
    <rPh sb="120" eb="121">
      <t>リツ</t>
    </rPh>
    <rPh sb="128" eb="130">
      <t>イゼン</t>
    </rPh>
    <rPh sb="153" eb="155">
      <t>オスイ</t>
    </rPh>
    <rPh sb="155" eb="157">
      <t>ショリ</t>
    </rPh>
    <rPh sb="157" eb="159">
      <t>ゲンカ</t>
    </rPh>
    <rPh sb="171" eb="173">
      <t>ジッシ</t>
    </rPh>
    <rPh sb="175" eb="178">
      <t>ショウキボ</t>
    </rPh>
    <rPh sb="178" eb="180">
      <t>ジギョウ</t>
    </rPh>
    <rPh sb="183" eb="185">
      <t>シュウゼン</t>
    </rPh>
    <rPh sb="185" eb="186">
      <t>ヒ</t>
    </rPh>
    <rPh sb="187" eb="189">
      <t>ゾウゲン</t>
    </rPh>
    <rPh sb="190" eb="192">
      <t>エイキョウ</t>
    </rPh>
    <rPh sb="199" eb="200">
      <t>シタ</t>
    </rPh>
    <rPh sb="200" eb="201">
      <t>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</si>
</sst>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799872"/>
        <c:axId val="688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68799872"/>
        <c:axId val="68802048"/>
      </c:lineChart>
      <c:dateAx>
        <c:axId val="68799872"/>
        <c:scaling>
          <c:orientation val="minMax"/>
        </c:scaling>
        <c:delete val="1"/>
        <c:axPos val="b"/>
        <c:numFmt formatCode="ge" sourceLinked="1"/>
        <c:majorTickMark val="none"/>
        <c:minorTickMark val="none"/>
        <c:tickLblPos val="none"/>
        <c:crossAx val="68802048"/>
        <c:crosses val="autoZero"/>
        <c:auto val="1"/>
        <c:lblOffset val="100"/>
        <c:baseTimeUnit val="years"/>
      </c:dateAx>
      <c:valAx>
        <c:axId val="688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32.729999999999997</c:v>
                </c:pt>
                <c:pt idx="1">
                  <c:v>32.729999999999997</c:v>
                </c:pt>
                <c:pt idx="2">
                  <c:v>25.45</c:v>
                </c:pt>
                <c:pt idx="3">
                  <c:v>27.27</c:v>
                </c:pt>
                <c:pt idx="4">
                  <c:v>25.45</c:v>
                </c:pt>
              </c:numCache>
            </c:numRef>
          </c:val>
        </c:ser>
        <c:dLbls>
          <c:showLegendKey val="0"/>
          <c:showVal val="0"/>
          <c:showCatName val="0"/>
          <c:showSerName val="0"/>
          <c:showPercent val="0"/>
          <c:showBubbleSize val="0"/>
        </c:dLbls>
        <c:gapWidth val="150"/>
        <c:axId val="77475840"/>
        <c:axId val="774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77475840"/>
        <c:axId val="77477760"/>
      </c:lineChart>
      <c:dateAx>
        <c:axId val="77475840"/>
        <c:scaling>
          <c:orientation val="minMax"/>
        </c:scaling>
        <c:delete val="1"/>
        <c:axPos val="b"/>
        <c:numFmt formatCode="ge" sourceLinked="1"/>
        <c:majorTickMark val="none"/>
        <c:minorTickMark val="none"/>
        <c:tickLblPos val="none"/>
        <c:crossAx val="77477760"/>
        <c:crosses val="autoZero"/>
        <c:auto val="1"/>
        <c:lblOffset val="100"/>
        <c:baseTimeUnit val="years"/>
      </c:dateAx>
      <c:valAx>
        <c:axId val="774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98.75</c:v>
                </c:pt>
                <c:pt idx="1">
                  <c:v>100</c:v>
                </c:pt>
                <c:pt idx="2">
                  <c:v>100</c:v>
                </c:pt>
                <c:pt idx="3">
                  <c:v>100</c:v>
                </c:pt>
                <c:pt idx="4">
                  <c:v>100</c:v>
                </c:pt>
              </c:numCache>
            </c:numRef>
          </c:val>
        </c:ser>
        <c:dLbls>
          <c:showLegendKey val="0"/>
          <c:showVal val="0"/>
          <c:showCatName val="0"/>
          <c:showSerName val="0"/>
          <c:showPercent val="0"/>
          <c:showBubbleSize val="0"/>
        </c:dLbls>
        <c:gapWidth val="150"/>
        <c:axId val="77491584"/>
        <c:axId val="775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77491584"/>
        <c:axId val="77514240"/>
      </c:lineChart>
      <c:dateAx>
        <c:axId val="77491584"/>
        <c:scaling>
          <c:orientation val="minMax"/>
        </c:scaling>
        <c:delete val="1"/>
        <c:axPos val="b"/>
        <c:numFmt formatCode="ge" sourceLinked="1"/>
        <c:majorTickMark val="none"/>
        <c:minorTickMark val="none"/>
        <c:tickLblPos val="none"/>
        <c:crossAx val="77514240"/>
        <c:crosses val="autoZero"/>
        <c:auto val="1"/>
        <c:lblOffset val="100"/>
        <c:baseTimeUnit val="years"/>
      </c:dateAx>
      <c:valAx>
        <c:axId val="775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96.55</c:v>
                </c:pt>
                <c:pt idx="1">
                  <c:v>97</c:v>
                </c:pt>
                <c:pt idx="2">
                  <c:v>96.5</c:v>
                </c:pt>
                <c:pt idx="3">
                  <c:v>96.44</c:v>
                </c:pt>
                <c:pt idx="4">
                  <c:v>95.85</c:v>
                </c:pt>
              </c:numCache>
            </c:numRef>
          </c:val>
        </c:ser>
        <c:dLbls>
          <c:showLegendKey val="0"/>
          <c:showVal val="0"/>
          <c:showCatName val="0"/>
          <c:showSerName val="0"/>
          <c:showPercent val="0"/>
          <c:showBubbleSize val="0"/>
        </c:dLbls>
        <c:gapWidth val="150"/>
        <c:axId val="69815296"/>
        <c:axId val="698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15296"/>
        <c:axId val="69821568"/>
      </c:lineChart>
      <c:dateAx>
        <c:axId val="69815296"/>
        <c:scaling>
          <c:orientation val="minMax"/>
        </c:scaling>
        <c:delete val="1"/>
        <c:axPos val="b"/>
        <c:numFmt formatCode="ge" sourceLinked="1"/>
        <c:majorTickMark val="none"/>
        <c:minorTickMark val="none"/>
        <c:tickLblPos val="none"/>
        <c:crossAx val="69821568"/>
        <c:crosses val="autoZero"/>
        <c:auto val="1"/>
        <c:lblOffset val="100"/>
        <c:baseTimeUnit val="years"/>
      </c:dateAx>
      <c:valAx>
        <c:axId val="69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43584"/>
        <c:axId val="70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43584"/>
        <c:axId val="70914816"/>
      </c:lineChart>
      <c:dateAx>
        <c:axId val="69843584"/>
        <c:scaling>
          <c:orientation val="minMax"/>
        </c:scaling>
        <c:delete val="1"/>
        <c:axPos val="b"/>
        <c:numFmt formatCode="ge" sourceLinked="1"/>
        <c:majorTickMark val="none"/>
        <c:minorTickMark val="none"/>
        <c:tickLblPos val="none"/>
        <c:crossAx val="70914816"/>
        <c:crosses val="autoZero"/>
        <c:auto val="1"/>
        <c:lblOffset val="100"/>
        <c:baseTimeUnit val="years"/>
      </c:dateAx>
      <c:valAx>
        <c:axId val="70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949120"/>
        <c:axId val="709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949120"/>
        <c:axId val="70955392"/>
      </c:lineChart>
      <c:dateAx>
        <c:axId val="70949120"/>
        <c:scaling>
          <c:orientation val="minMax"/>
        </c:scaling>
        <c:delete val="1"/>
        <c:axPos val="b"/>
        <c:numFmt formatCode="ge" sourceLinked="1"/>
        <c:majorTickMark val="none"/>
        <c:minorTickMark val="none"/>
        <c:tickLblPos val="none"/>
        <c:crossAx val="70955392"/>
        <c:crosses val="autoZero"/>
        <c:auto val="1"/>
        <c:lblOffset val="100"/>
        <c:baseTimeUnit val="years"/>
      </c:dateAx>
      <c:valAx>
        <c:axId val="709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72000"/>
        <c:axId val="71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72000"/>
        <c:axId val="71078272"/>
      </c:lineChart>
      <c:dateAx>
        <c:axId val="71072000"/>
        <c:scaling>
          <c:orientation val="minMax"/>
        </c:scaling>
        <c:delete val="1"/>
        <c:axPos val="b"/>
        <c:numFmt formatCode="ge" sourceLinked="1"/>
        <c:majorTickMark val="none"/>
        <c:minorTickMark val="none"/>
        <c:tickLblPos val="none"/>
        <c:crossAx val="71078272"/>
        <c:crosses val="autoZero"/>
        <c:auto val="1"/>
        <c:lblOffset val="100"/>
        <c:baseTimeUnit val="years"/>
      </c:dateAx>
      <c:valAx>
        <c:axId val="71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96192"/>
        <c:axId val="71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96192"/>
        <c:axId val="71106560"/>
      </c:lineChart>
      <c:dateAx>
        <c:axId val="71096192"/>
        <c:scaling>
          <c:orientation val="minMax"/>
        </c:scaling>
        <c:delete val="1"/>
        <c:axPos val="b"/>
        <c:numFmt formatCode="ge" sourceLinked="1"/>
        <c:majorTickMark val="none"/>
        <c:minorTickMark val="none"/>
        <c:tickLblPos val="none"/>
        <c:crossAx val="71106560"/>
        <c:crosses val="autoZero"/>
        <c:auto val="1"/>
        <c:lblOffset val="100"/>
        <c:baseTimeUnit val="years"/>
      </c:dateAx>
      <c:valAx>
        <c:axId val="71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144960"/>
        <c:axId val="711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71144960"/>
        <c:axId val="71146880"/>
      </c:lineChart>
      <c:dateAx>
        <c:axId val="71144960"/>
        <c:scaling>
          <c:orientation val="minMax"/>
        </c:scaling>
        <c:delete val="1"/>
        <c:axPos val="b"/>
        <c:numFmt formatCode="ge" sourceLinked="1"/>
        <c:majorTickMark val="none"/>
        <c:minorTickMark val="none"/>
        <c:tickLblPos val="none"/>
        <c:crossAx val="71146880"/>
        <c:crosses val="autoZero"/>
        <c:auto val="1"/>
        <c:lblOffset val="100"/>
        <c:baseTimeUnit val="years"/>
      </c:dateAx>
      <c:valAx>
        <c:axId val="711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27.58</c:v>
                </c:pt>
                <c:pt idx="1">
                  <c:v>20.67</c:v>
                </c:pt>
                <c:pt idx="2">
                  <c:v>25.56</c:v>
                </c:pt>
                <c:pt idx="3">
                  <c:v>23.37</c:v>
                </c:pt>
                <c:pt idx="4">
                  <c:v>25.85</c:v>
                </c:pt>
              </c:numCache>
            </c:numRef>
          </c:val>
        </c:ser>
        <c:dLbls>
          <c:showLegendKey val="0"/>
          <c:showVal val="0"/>
          <c:showCatName val="0"/>
          <c:showSerName val="0"/>
          <c:showPercent val="0"/>
          <c:showBubbleSize val="0"/>
        </c:dLbls>
        <c:gapWidth val="150"/>
        <c:axId val="77730944"/>
        <c:axId val="777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77730944"/>
        <c:axId val="77732864"/>
      </c:lineChart>
      <c:dateAx>
        <c:axId val="77730944"/>
        <c:scaling>
          <c:orientation val="minMax"/>
        </c:scaling>
        <c:delete val="1"/>
        <c:axPos val="b"/>
        <c:numFmt formatCode="ge" sourceLinked="1"/>
        <c:majorTickMark val="none"/>
        <c:minorTickMark val="none"/>
        <c:tickLblPos val="none"/>
        <c:crossAx val="77732864"/>
        <c:crosses val="autoZero"/>
        <c:auto val="1"/>
        <c:lblOffset val="100"/>
        <c:baseTimeUnit val="years"/>
      </c:dateAx>
      <c:valAx>
        <c:axId val="777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647.36</c:v>
                </c:pt>
                <c:pt idx="1">
                  <c:v>783.48</c:v>
                </c:pt>
                <c:pt idx="2">
                  <c:v>906.77</c:v>
                </c:pt>
                <c:pt idx="3">
                  <c:v>858.3</c:v>
                </c:pt>
                <c:pt idx="4">
                  <c:v>802.26</c:v>
                </c:pt>
              </c:numCache>
            </c:numRef>
          </c:val>
        </c:ser>
        <c:dLbls>
          <c:showLegendKey val="0"/>
          <c:showVal val="0"/>
          <c:showCatName val="0"/>
          <c:showSerName val="0"/>
          <c:showPercent val="0"/>
          <c:showBubbleSize val="0"/>
        </c:dLbls>
        <c:gapWidth val="150"/>
        <c:axId val="77771136"/>
        <c:axId val="777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77771136"/>
        <c:axId val="77773056"/>
      </c:lineChart>
      <c:dateAx>
        <c:axId val="77771136"/>
        <c:scaling>
          <c:orientation val="minMax"/>
        </c:scaling>
        <c:delete val="1"/>
        <c:axPos val="b"/>
        <c:numFmt formatCode="ge" sourceLinked="1"/>
        <c:majorTickMark val="none"/>
        <c:minorTickMark val="none"/>
        <c:tickLblPos val="none"/>
        <c:crossAx val="77773056"/>
        <c:crosses val="autoZero"/>
        <c:auto val="1"/>
        <c:lblOffset val="100"/>
        <c:baseTimeUnit val="years"/>
      </c:dateAx>
      <c:valAx>
        <c:axId val="777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香川県　三豊市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124</v>
      </c>
      <c r="AE8" s="73"/>
      <c r="AF8" s="73"/>
      <c r="AG8" s="73"/>
      <c r="AH8" s="73"/>
      <c r="AI8" s="73"/>
      <c r="AJ8" s="73"/>
      <c r="AK8" s="4"/>
      <c r="AL8" s="67">
        <f>データ!S6</f>
        <v>67482</v>
      </c>
      <c r="AM8" s="67"/>
      <c r="AN8" s="67"/>
      <c r="AO8" s="67"/>
      <c r="AP8" s="67"/>
      <c r="AQ8" s="67"/>
      <c r="AR8" s="67"/>
      <c r="AS8" s="67"/>
      <c r="AT8" s="66">
        <f>データ!T6</f>
        <v>222.71</v>
      </c>
      <c r="AU8" s="66"/>
      <c r="AV8" s="66"/>
      <c r="AW8" s="66"/>
      <c r="AX8" s="66"/>
      <c r="AY8" s="66"/>
      <c r="AZ8" s="66"/>
      <c r="BA8" s="66"/>
      <c r="BB8" s="66">
        <f>データ!U6</f>
        <v>303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v>
      </c>
      <c r="Q10" s="66"/>
      <c r="R10" s="66"/>
      <c r="S10" s="66"/>
      <c r="T10" s="66"/>
      <c r="U10" s="66"/>
      <c r="V10" s="66"/>
      <c r="W10" s="66">
        <f>データ!Q6</f>
        <v>100</v>
      </c>
      <c r="X10" s="66"/>
      <c r="Y10" s="66"/>
      <c r="Z10" s="66"/>
      <c r="AA10" s="66"/>
      <c r="AB10" s="66"/>
      <c r="AC10" s="66"/>
      <c r="AD10" s="67">
        <f>データ!R6</f>
        <v>3186</v>
      </c>
      <c r="AE10" s="67"/>
      <c r="AF10" s="67"/>
      <c r="AG10" s="67"/>
      <c r="AH10" s="67"/>
      <c r="AI10" s="67"/>
      <c r="AJ10" s="67"/>
      <c r="AK10" s="2"/>
      <c r="AL10" s="67">
        <f>データ!V6</f>
        <v>65</v>
      </c>
      <c r="AM10" s="67"/>
      <c r="AN10" s="67"/>
      <c r="AO10" s="67"/>
      <c r="AP10" s="67"/>
      <c r="AQ10" s="67"/>
      <c r="AR10" s="67"/>
      <c r="AS10" s="67"/>
      <c r="AT10" s="66">
        <f>データ!W6</f>
        <v>0.13</v>
      </c>
      <c r="AU10" s="66"/>
      <c r="AV10" s="66"/>
      <c r="AW10" s="66"/>
      <c r="AX10" s="66"/>
      <c r="AY10" s="66"/>
      <c r="AZ10" s="66"/>
      <c r="BA10" s="66"/>
      <c r="BB10" s="66">
        <f>データ!X6</f>
        <v>500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372081</v>
      </c>
      <c r="D6" s="33">
        <f t="shared" si="3"/>
        <v>47</v>
      </c>
      <c r="E6" s="33">
        <f t="shared" si="3"/>
        <v>17</v>
      </c>
      <c r="F6" s="33">
        <f t="shared" si="3"/>
        <v>6</v>
      </c>
      <c r="G6" s="33">
        <f t="shared" si="3"/>
        <v>0</v>
      </c>
      <c r="H6" s="33" t="str">
        <f t="shared" si="3"/>
        <v>香川県　三豊市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0.1</v>
      </c>
      <c r="Q6" s="34">
        <f t="shared" si="3"/>
        <v>100</v>
      </c>
      <c r="R6" s="34">
        <f t="shared" si="3"/>
        <v>3186</v>
      </c>
      <c r="S6" s="34">
        <f t="shared" si="3"/>
        <v>67482</v>
      </c>
      <c r="T6" s="34">
        <f t="shared" si="3"/>
        <v>222.71</v>
      </c>
      <c r="U6" s="34">
        <f t="shared" si="3"/>
        <v>303</v>
      </c>
      <c r="V6" s="34">
        <f t="shared" si="3"/>
        <v>65</v>
      </c>
      <c r="W6" s="34">
        <f t="shared" si="3"/>
        <v>0.13</v>
      </c>
      <c r="X6" s="34">
        <f t="shared" si="3"/>
        <v>500</v>
      </c>
      <c r="Y6" s="35">
        <f>IF(Y7="",NA(),Y7)</f>
        <v>96.55</v>
      </c>
      <c r="Z6" s="35">
        <f t="shared" ref="Z6:AH6" si="4">IF(Z7="",NA(),Z7)</f>
        <v>97</v>
      </c>
      <c r="AA6" s="35">
        <f t="shared" si="4"/>
        <v>96.5</v>
      </c>
      <c r="AB6" s="35">
        <f t="shared" si="4"/>
        <v>96.44</v>
      </c>
      <c r="AC6" s="35">
        <f t="shared" si="4"/>
        <v>95.85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27.58</v>
      </c>
      <c r="BR6" s="35">
        <f t="shared" ref="BR6:BZ6" si="8">IF(BR7="",NA(),BR7)</f>
        <v>20.67</v>
      </c>
      <c r="BS6" s="35">
        <f t="shared" si="8"/>
        <v>25.56</v>
      </c>
      <c r="BT6" s="35">
        <f t="shared" si="8"/>
        <v>23.37</v>
      </c>
      <c r="BU6" s="35">
        <f t="shared" si="8"/>
        <v>25.85</v>
      </c>
      <c r="BV6" s="35">
        <f t="shared" si="8"/>
        <v>45.01</v>
      </c>
      <c r="BW6" s="35">
        <f t="shared" si="8"/>
        <v>46.31</v>
      </c>
      <c r="BX6" s="35">
        <f t="shared" si="8"/>
        <v>43.66</v>
      </c>
      <c r="BY6" s="35">
        <f t="shared" si="8"/>
        <v>43.13</v>
      </c>
      <c r="BZ6" s="35">
        <f t="shared" si="8"/>
        <v>46.26</v>
      </c>
      <c r="CA6" s="34" t="str">
        <f>IF(CA7="","",IF(CA7="-","【-】","【"&amp;SUBSTITUTE(TEXT(CA7,"#,##0.00"),"-","△")&amp;"】"))</f>
        <v>【45.38】</v>
      </c>
      <c r="CB6" s="35">
        <f>IF(CB7="",NA(),CB7)</f>
        <v>647.36</v>
      </c>
      <c r="CC6" s="35">
        <f t="shared" ref="CC6:CK6" si="9">IF(CC7="",NA(),CC7)</f>
        <v>783.48</v>
      </c>
      <c r="CD6" s="35">
        <f t="shared" si="9"/>
        <v>906.77</v>
      </c>
      <c r="CE6" s="35">
        <f t="shared" si="9"/>
        <v>858.3</v>
      </c>
      <c r="CF6" s="35">
        <f t="shared" si="9"/>
        <v>802.26</v>
      </c>
      <c r="CG6" s="35">
        <f t="shared" si="9"/>
        <v>350.91</v>
      </c>
      <c r="CH6" s="35">
        <f t="shared" si="9"/>
        <v>349.08</v>
      </c>
      <c r="CI6" s="35">
        <f t="shared" si="9"/>
        <v>382.09</v>
      </c>
      <c r="CJ6" s="35">
        <f t="shared" si="9"/>
        <v>392.03</v>
      </c>
      <c r="CK6" s="35">
        <f t="shared" si="9"/>
        <v>376.4</v>
      </c>
      <c r="CL6" s="34" t="str">
        <f>IF(CL7="","",IF(CL7="-","【-】","【"&amp;SUBSTITUTE(TEXT(CL7,"#,##0.00"),"-","△")&amp;"】"))</f>
        <v>【377.04】</v>
      </c>
      <c r="CM6" s="35">
        <f>IF(CM7="",NA(),CM7)</f>
        <v>32.729999999999997</v>
      </c>
      <c r="CN6" s="35">
        <f t="shared" ref="CN6:CV6" si="10">IF(CN7="",NA(),CN7)</f>
        <v>32.729999999999997</v>
      </c>
      <c r="CO6" s="35">
        <f t="shared" si="10"/>
        <v>25.45</v>
      </c>
      <c r="CP6" s="35">
        <f t="shared" si="10"/>
        <v>27.27</v>
      </c>
      <c r="CQ6" s="35">
        <f t="shared" si="10"/>
        <v>25.45</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98.75</v>
      </c>
      <c r="CY6" s="35">
        <f t="shared" ref="CY6:DG6" si="11">IF(CY7="",NA(),CY7)</f>
        <v>100</v>
      </c>
      <c r="CZ6" s="35">
        <f t="shared" si="11"/>
        <v>100</v>
      </c>
      <c r="DA6" s="35">
        <f t="shared" si="11"/>
        <v>100</v>
      </c>
      <c r="DB6" s="35">
        <f t="shared" si="11"/>
        <v>100</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372081</v>
      </c>
      <c r="D7" s="37">
        <v>47</v>
      </c>
      <c r="E7" s="37">
        <v>17</v>
      </c>
      <c r="F7" s="37">
        <v>6</v>
      </c>
      <c r="G7" s="37">
        <v>0</v>
      </c>
      <c r="H7" s="37" t="s">
        <v>110</v>
      </c>
      <c r="I7" s="37" t="s">
        <v>111</v>
      </c>
      <c r="J7" s="37" t="s">
        <v>112</v>
      </c>
      <c r="K7" s="37" t="s">
        <v>113</v>
      </c>
      <c r="L7" s="37" t="s">
        <v>114</v>
      </c>
      <c r="M7" s="37"/>
      <c r="N7" s="38" t="s">
        <v>115</v>
      </c>
      <c r="O7" s="38" t="s">
        <v>116</v>
      </c>
      <c r="P7" s="38">
        <v>0.1</v>
      </c>
      <c r="Q7" s="38">
        <v>100</v>
      </c>
      <c r="R7" s="38">
        <v>3186</v>
      </c>
      <c r="S7" s="38">
        <v>67482</v>
      </c>
      <c r="T7" s="38">
        <v>222.71</v>
      </c>
      <c r="U7" s="38">
        <v>303</v>
      </c>
      <c r="V7" s="38">
        <v>65</v>
      </c>
      <c r="W7" s="38">
        <v>0.13</v>
      </c>
      <c r="X7" s="38">
        <v>500</v>
      </c>
      <c r="Y7" s="38">
        <v>96.55</v>
      </c>
      <c r="Z7" s="38">
        <v>97</v>
      </c>
      <c r="AA7" s="38">
        <v>96.5</v>
      </c>
      <c r="AB7" s="38">
        <v>96.44</v>
      </c>
      <c r="AC7" s="38">
        <v>95.85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827.19</v>
      </c>
      <c r="BL7" s="38">
        <v>817.63</v>
      </c>
      <c r="BM7" s="38">
        <v>830.5</v>
      </c>
      <c r="BN7" s="38">
        <v>1029.24</v>
      </c>
      <c r="BO7" s="38">
        <v>1063.93</v>
      </c>
      <c r="BP7" s="38">
        <v>985.48</v>
      </c>
      <c r="BQ7" s="38">
        <v>27.58</v>
      </c>
      <c r="BR7" s="38">
        <v>20.67</v>
      </c>
      <c r="BS7" s="38">
        <v>25.56</v>
      </c>
      <c r="BT7" s="38">
        <v>23.37</v>
      </c>
      <c r="BU7" s="38">
        <v>25.85</v>
      </c>
      <c r="BV7" s="38">
        <v>45.01</v>
      </c>
      <c r="BW7" s="38">
        <v>46.31</v>
      </c>
      <c r="BX7" s="38">
        <v>43.66</v>
      </c>
      <c r="BY7" s="38">
        <v>43.13</v>
      </c>
      <c r="BZ7" s="38">
        <v>46.26</v>
      </c>
      <c r="CA7" s="38">
        <v>45.38</v>
      </c>
      <c r="CB7" s="38">
        <v>647.36</v>
      </c>
      <c r="CC7" s="38">
        <v>783.48</v>
      </c>
      <c r="CD7" s="38">
        <v>906.77</v>
      </c>
      <c r="CE7" s="38">
        <v>858.3</v>
      </c>
      <c r="CF7" s="38">
        <v>802.26</v>
      </c>
      <c r="CG7" s="38">
        <v>350.91</v>
      </c>
      <c r="CH7" s="38">
        <v>349.08</v>
      </c>
      <c r="CI7" s="38">
        <v>382.09</v>
      </c>
      <c r="CJ7" s="38">
        <v>392.03</v>
      </c>
      <c r="CK7" s="38">
        <v>376.4</v>
      </c>
      <c r="CL7" s="38">
        <v>377.04</v>
      </c>
      <c r="CM7" s="38">
        <v>32.729999999999997</v>
      </c>
      <c r="CN7" s="38">
        <v>32.729999999999997</v>
      </c>
      <c r="CO7" s="38">
        <v>25.45</v>
      </c>
      <c r="CP7" s="38">
        <v>27.27</v>
      </c>
      <c r="CQ7" s="38">
        <v>25.45</v>
      </c>
      <c r="CR7" s="38">
        <v>38.24</v>
      </c>
      <c r="CS7" s="38">
        <v>39.42</v>
      </c>
      <c r="CT7" s="38">
        <v>39.68</v>
      </c>
      <c r="CU7" s="38">
        <v>35.64</v>
      </c>
      <c r="CV7" s="38">
        <v>33.729999999999997</v>
      </c>
      <c r="CW7" s="38">
        <v>34.15</v>
      </c>
      <c r="CX7" s="38">
        <v>98.75</v>
      </c>
      <c r="CY7" s="38">
        <v>100</v>
      </c>
      <c r="CZ7" s="38">
        <v>100</v>
      </c>
      <c r="DA7" s="38">
        <v>100</v>
      </c>
      <c r="DB7" s="38">
        <v>100</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2018-02-09T00:25:50Z</cp:lastPrinted>
  <dcterms:created xsi:type="dcterms:W3CDTF">2017-12-25T02:36:22Z</dcterms:created>
  <dcterms:modified xsi:type="dcterms:W3CDTF">2018-02-09T02:23:40Z</dcterms:modified>
  <cp:category/>
</cp:coreProperties>
</file>