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7-8014\disk1\03税財政Ｇ\07公営企業\公営企業\経営比較分析表（H27～\H28\06.総務省より差替え（下水）\02.市町へ\37香川県（市区町村）\"/>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<sst xmlns="http://schemas.openxmlformats.org/spreadsheetml/2006/main" count="221" uniqueCount="111">
  <si>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</si>
  <si>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</si>
  <si>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</si>
  <si>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</si>
  <si>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</si>
  <si>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</si>
  <si>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</si>
  <si>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</si>
  <si>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</si>
  <si>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</si>
  <si>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</si>
  <si>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</si>
  <si>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</si>
  <si>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</si>
  <si>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</si>
  <si>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</si>
  <si>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</si>
  <si>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</si>
  <si>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</si>
  <si>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</si>
  <si>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</si>
  <si>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</si>
  <si>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</si>
  <si>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</si>
  <si>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</si>
  <si>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</si>
  <si>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</si>
  <si>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</si>
  <si>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</si>
  <si>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</si>
  <si>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</si>
  <si>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</si>
  <si>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</si>
  <si>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</si>
  <si>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</si>
  <si>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</si>
  <si>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</si>
  <si>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</si>
  <si>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</si>
  <si>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</si>
  <si>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</si>
  <si>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</si>
  <si>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</si>
  <si>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</si>
  <si>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</si>
  <si>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</si>
  <si>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</si>
  <si>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</si>
  <si>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</si>
  <si>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</si>
  <si>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</si>
  <si>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</si>
  <si>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</si>
  <si>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</si>
  <si>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</si>
  <si>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</si>
  <si>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</si>
  <si>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</si>
  <si>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</si>
  <si>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</si>
  <si>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</si>
  <si>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</si>
  <si>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</si>
  <si>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</si>
  <si>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</si>
  <si>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</si>
  <si>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</si>
  <si>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</si>
  <si>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</si>
  <si>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</si>
  <si>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</si>
  <si>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</si>
  <si>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</si>
  <si>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</si>
  <si>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</si>
  <si>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</si>
  <si>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</si>
  <si>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</si>
  <si>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</si>
  <si>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</si>
  <si>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</si>
  <si>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</si>
  <si>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</si>
  <si>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</si>
  <si>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</si>
  <si>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</si>
  <si>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</si>
  <si>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</si>
  <si>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</si>
  <si>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</si>
  <si>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</si>
  <si>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</si>
  <si>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</si>
  <si>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</si>
  <si>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</si>
  <si>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</si>
  <si>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香川県　三豊市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</si>
  <si>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</si>
  <si>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</si>
  <si>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</si>
  <si>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</si>
  <si>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</si>
  <si>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</si>
  <si>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</si>
  <si>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</si>
  <si>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</si>
  <si>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</si>
  <si>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</si>
  <si>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市内１施設を対象としており、収益的収支比率は毎年100％近い数値となっているが、経費回収率は類似団体平均値を下回っている状況が続いており、汚水処理原価も平均値を上回っているので、使用料水準を検討しなければならない状況となってきているが、三豊市では農業集落排水事業と漁業集落排水事業を同一事業として取扱いしているため、農業集落排水事業を含めて考えていく必要がある。また、本事業が島嶼部離島という地域性及び地区住民の高齢化、過疎化を考えた場合に、水洗化率100％と併せ、新規利用率の増加が望めないため、最適整備構想に基づいた施設の長寿命化、維持管理費の更なる削減に取り組む必要がある。</t>
    <phoneticPr fontId="4"/>
  </si>
  <si>
    <t>　施設は平成５年に供用開始を行い、供用開始後２３年を経過し、管渠及び施設・機器等の老朽化が進行しているが、平成２２年度に行った機能診断調査及び最適整備構想に基づいた、長寿命化更新工事を実施して、更新費用の平準化を図っていく。</t>
    <phoneticPr fontId="4"/>
  </si>
  <si>
    <t>　島嶼部離島に本事業を展開しているという、不利な経営状況ではあるが、管渠及び施設の適正な維持管理を行うことにより、機器等の異常を早期発見し故障の未然防止に努めることが維持管理費の削減に繋がり、引いては管渠及び施設の長寿命化を図ることにな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</si>
</sst>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2065464"/>
        <c:axId val="322064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0.14000000000000001</c:v>
                </c:pt>
                <c:pt idx="3" formatCode="#,##0.00;&quot;△&quot;#,##0.00;&quot;-&quot;">
                  <c:v>0.05</c:v>
                </c:pt>
                <c:pt idx="4" formatCode="#,##0.00;&quot;△&quot;#,##0.00;&quot;-&quot;">
                  <c:v>0.18</c:v>
                </c:pt>
              </c:numCache>
            </c:numRef>
          </c:val>
          <c:smooth val="0"/>
        </c:ser>
        <c:dLbls>
          <c:showLegendKey val="0"/>
          <c:showVal val="0"/>
          <c:showCatName val="0"/>
          <c:showSerName val="0"/>
          <c:showPercent val="0"/>
          <c:showBubbleSize val="0"/>
        </c:dLbls>
        <c:marker val="1"/>
        <c:smooth val="0"/>
        <c:axId val="322065464"/>
        <c:axId val="322064680"/>
      </c:lineChart>
      <c:dateAx>
        <c:axId val="322065464"/>
        <c:scaling>
          <c:orientation val="minMax"/>
        </c:scaling>
        <c:delete val="1"/>
        <c:axPos val="b"/>
        <c:numFmt formatCode="ge" sourceLinked="1"/>
        <c:majorTickMark val="none"/>
        <c:minorTickMark val="none"/>
        <c:tickLblPos val="none"/>
        <c:crossAx val="322064680"/>
        <c:crosses val="autoZero"/>
        <c:auto val="1"/>
        <c:lblOffset val="100"/>
        <c:baseTimeUnit val="years"/>
      </c:dateAx>
      <c:valAx>
        <c:axId val="32206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06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43.64</c:v>
                </c:pt>
                <c:pt idx="1">
                  <c:v>32.729999999999997</c:v>
                </c:pt>
                <c:pt idx="2">
                  <c:v>32.729999999999997</c:v>
                </c:pt>
                <c:pt idx="3">
                  <c:v>25.45</c:v>
                </c:pt>
                <c:pt idx="4">
                  <c:v>27.27</c:v>
                </c:pt>
              </c:numCache>
            </c:numRef>
          </c:val>
        </c:ser>
        <c:dLbls>
          <c:showLegendKey val="0"/>
          <c:showVal val="0"/>
          <c:showCatName val="0"/>
          <c:showSerName val="0"/>
          <c:showPercent val="0"/>
          <c:showBubbleSize val="0"/>
        </c:dLbls>
        <c:gapWidth val="150"/>
        <c:axId val="323821136"/>
        <c:axId val="32382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37.130000000000003</c:v>
                </c:pt>
                <c:pt idx="1">
                  <c:v>38.24</c:v>
                </c:pt>
                <c:pt idx="2">
                  <c:v>39.42</c:v>
                </c:pt>
                <c:pt idx="3">
                  <c:v>39.68</c:v>
                </c:pt>
                <c:pt idx="4">
                  <c:v>35.64</c:v>
                </c:pt>
              </c:numCache>
            </c:numRef>
          </c:val>
          <c:smooth val="0"/>
        </c:ser>
        <c:dLbls>
          <c:showLegendKey val="0"/>
          <c:showVal val="0"/>
          <c:showCatName val="0"/>
          <c:showSerName val="0"/>
          <c:showPercent val="0"/>
          <c:showBubbleSize val="0"/>
        </c:dLbls>
        <c:marker val="1"/>
        <c:smooth val="0"/>
        <c:axId val="323821136"/>
        <c:axId val="323821528"/>
      </c:lineChart>
      <c:dateAx>
        <c:axId val="323821136"/>
        <c:scaling>
          <c:orientation val="minMax"/>
        </c:scaling>
        <c:delete val="1"/>
        <c:axPos val="b"/>
        <c:numFmt formatCode="ge" sourceLinked="1"/>
        <c:majorTickMark val="none"/>
        <c:minorTickMark val="none"/>
        <c:tickLblPos val="none"/>
        <c:crossAx val="323821528"/>
        <c:crosses val="autoZero"/>
        <c:auto val="1"/>
        <c:lblOffset val="100"/>
        <c:baseTimeUnit val="years"/>
      </c:dateAx>
      <c:valAx>
        <c:axId val="32382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82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89.41</c:v>
                </c:pt>
                <c:pt idx="1">
                  <c:v>98.75</c:v>
                </c:pt>
                <c:pt idx="2">
                  <c:v>100</c:v>
                </c:pt>
                <c:pt idx="3">
                  <c:v>100</c:v>
                </c:pt>
                <c:pt idx="4">
                  <c:v>100</c:v>
                </c:pt>
              </c:numCache>
            </c:numRef>
          </c:val>
        </c:ser>
        <c:dLbls>
          <c:showLegendKey val="0"/>
          <c:showVal val="0"/>
          <c:showCatName val="0"/>
          <c:showSerName val="0"/>
          <c:showPercent val="0"/>
          <c:showBubbleSize val="0"/>
        </c:dLbls>
        <c:gapWidth val="150"/>
        <c:axId val="323817216"/>
        <c:axId val="32352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81.8</c:v>
                </c:pt>
                <c:pt idx="1">
                  <c:v>81.84</c:v>
                </c:pt>
                <c:pt idx="2">
                  <c:v>82.97</c:v>
                </c:pt>
                <c:pt idx="3">
                  <c:v>83.95</c:v>
                </c:pt>
                <c:pt idx="4">
                  <c:v>82.92</c:v>
                </c:pt>
              </c:numCache>
            </c:numRef>
          </c:val>
          <c:smooth val="0"/>
        </c:ser>
        <c:dLbls>
          <c:showLegendKey val="0"/>
          <c:showVal val="0"/>
          <c:showCatName val="0"/>
          <c:showSerName val="0"/>
          <c:showPercent val="0"/>
          <c:showBubbleSize val="0"/>
        </c:dLbls>
        <c:marker val="1"/>
        <c:smooth val="0"/>
        <c:axId val="323817216"/>
        <c:axId val="323521872"/>
      </c:lineChart>
      <c:dateAx>
        <c:axId val="323817216"/>
        <c:scaling>
          <c:orientation val="minMax"/>
        </c:scaling>
        <c:delete val="1"/>
        <c:axPos val="b"/>
        <c:numFmt formatCode="ge" sourceLinked="1"/>
        <c:majorTickMark val="none"/>
        <c:minorTickMark val="none"/>
        <c:tickLblPos val="none"/>
        <c:crossAx val="323521872"/>
        <c:crosses val="autoZero"/>
        <c:auto val="1"/>
        <c:lblOffset val="100"/>
        <c:baseTimeUnit val="years"/>
      </c:dateAx>
      <c:valAx>
        <c:axId val="32352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81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97.12</c:v>
                </c:pt>
                <c:pt idx="1">
                  <c:v>96.55</c:v>
                </c:pt>
                <c:pt idx="2">
                  <c:v>97</c:v>
                </c:pt>
                <c:pt idx="3">
                  <c:v>96.5</c:v>
                </c:pt>
                <c:pt idx="4">
                  <c:v>96.44</c:v>
                </c:pt>
              </c:numCache>
            </c:numRef>
          </c:val>
        </c:ser>
        <c:dLbls>
          <c:showLegendKey val="0"/>
          <c:showVal val="0"/>
          <c:showCatName val="0"/>
          <c:showSerName val="0"/>
          <c:showPercent val="0"/>
          <c:showBubbleSize val="0"/>
        </c:dLbls>
        <c:gapWidth val="150"/>
        <c:axId val="322066248"/>
        <c:axId val="32206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2066248"/>
        <c:axId val="322066640"/>
      </c:lineChart>
      <c:dateAx>
        <c:axId val="322066248"/>
        <c:scaling>
          <c:orientation val="minMax"/>
        </c:scaling>
        <c:delete val="1"/>
        <c:axPos val="b"/>
        <c:numFmt formatCode="ge" sourceLinked="1"/>
        <c:majorTickMark val="none"/>
        <c:minorTickMark val="none"/>
        <c:tickLblPos val="none"/>
        <c:crossAx val="322066640"/>
        <c:crosses val="autoZero"/>
        <c:auto val="1"/>
        <c:lblOffset val="100"/>
        <c:baseTimeUnit val="years"/>
      </c:dateAx>
      <c:valAx>
        <c:axId val="32206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06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3522656"/>
        <c:axId val="323523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522656"/>
        <c:axId val="323523048"/>
      </c:lineChart>
      <c:dateAx>
        <c:axId val="323522656"/>
        <c:scaling>
          <c:orientation val="minMax"/>
        </c:scaling>
        <c:delete val="1"/>
        <c:axPos val="b"/>
        <c:numFmt formatCode="ge" sourceLinked="1"/>
        <c:majorTickMark val="none"/>
        <c:minorTickMark val="none"/>
        <c:tickLblPos val="none"/>
        <c:crossAx val="323523048"/>
        <c:crosses val="autoZero"/>
        <c:auto val="1"/>
        <c:lblOffset val="100"/>
        <c:baseTimeUnit val="years"/>
      </c:dateAx>
      <c:valAx>
        <c:axId val="32352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5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3526184"/>
        <c:axId val="32352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526184"/>
        <c:axId val="323527360"/>
      </c:lineChart>
      <c:dateAx>
        <c:axId val="323526184"/>
        <c:scaling>
          <c:orientation val="minMax"/>
        </c:scaling>
        <c:delete val="1"/>
        <c:axPos val="b"/>
        <c:numFmt formatCode="ge" sourceLinked="1"/>
        <c:majorTickMark val="none"/>
        <c:minorTickMark val="none"/>
        <c:tickLblPos val="none"/>
        <c:crossAx val="323527360"/>
        <c:crosses val="autoZero"/>
        <c:auto val="1"/>
        <c:lblOffset val="100"/>
        <c:baseTimeUnit val="years"/>
      </c:dateAx>
      <c:valAx>
        <c:axId val="32352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52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3521480"/>
        <c:axId val="323520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521480"/>
        <c:axId val="323520696"/>
      </c:lineChart>
      <c:dateAx>
        <c:axId val="323521480"/>
        <c:scaling>
          <c:orientation val="minMax"/>
        </c:scaling>
        <c:delete val="1"/>
        <c:axPos val="b"/>
        <c:numFmt formatCode="ge" sourceLinked="1"/>
        <c:majorTickMark val="none"/>
        <c:minorTickMark val="none"/>
        <c:tickLblPos val="none"/>
        <c:crossAx val="323520696"/>
        <c:crosses val="autoZero"/>
        <c:auto val="1"/>
        <c:lblOffset val="100"/>
        <c:baseTimeUnit val="years"/>
      </c:dateAx>
      <c:valAx>
        <c:axId val="323520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52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3524224"/>
        <c:axId val="323814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524224"/>
        <c:axId val="323814472"/>
      </c:lineChart>
      <c:dateAx>
        <c:axId val="323524224"/>
        <c:scaling>
          <c:orientation val="minMax"/>
        </c:scaling>
        <c:delete val="1"/>
        <c:axPos val="b"/>
        <c:numFmt formatCode="ge" sourceLinked="1"/>
        <c:majorTickMark val="none"/>
        <c:minorTickMark val="none"/>
        <c:tickLblPos val="none"/>
        <c:crossAx val="323814472"/>
        <c:crosses val="autoZero"/>
        <c:auto val="1"/>
        <c:lblOffset val="100"/>
        <c:baseTimeUnit val="years"/>
      </c:dateAx>
      <c:valAx>
        <c:axId val="32381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5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3821920"/>
        <c:axId val="32381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866.07</c:v>
                </c:pt>
                <c:pt idx="1">
                  <c:v>827.19</c:v>
                </c:pt>
                <c:pt idx="2">
                  <c:v>817.63</c:v>
                </c:pt>
                <c:pt idx="3">
                  <c:v>830.5</c:v>
                </c:pt>
                <c:pt idx="4">
                  <c:v>1029.24</c:v>
                </c:pt>
              </c:numCache>
            </c:numRef>
          </c:val>
          <c:smooth val="0"/>
        </c:ser>
        <c:dLbls>
          <c:showLegendKey val="0"/>
          <c:showVal val="0"/>
          <c:showCatName val="0"/>
          <c:showSerName val="0"/>
          <c:showPercent val="0"/>
          <c:showBubbleSize val="0"/>
        </c:dLbls>
        <c:marker val="1"/>
        <c:smooth val="0"/>
        <c:axId val="323821920"/>
        <c:axId val="323818392"/>
      </c:lineChart>
      <c:dateAx>
        <c:axId val="323821920"/>
        <c:scaling>
          <c:orientation val="minMax"/>
        </c:scaling>
        <c:delete val="1"/>
        <c:axPos val="b"/>
        <c:numFmt formatCode="ge" sourceLinked="1"/>
        <c:majorTickMark val="none"/>
        <c:minorTickMark val="none"/>
        <c:tickLblPos val="none"/>
        <c:crossAx val="323818392"/>
        <c:crosses val="autoZero"/>
        <c:auto val="1"/>
        <c:lblOffset val="100"/>
        <c:baseTimeUnit val="years"/>
      </c:dateAx>
      <c:valAx>
        <c:axId val="32381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8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23.13</c:v>
                </c:pt>
                <c:pt idx="1">
                  <c:v>27.58</c:v>
                </c:pt>
                <c:pt idx="2">
                  <c:v>20.67</c:v>
                </c:pt>
                <c:pt idx="3">
                  <c:v>25.56</c:v>
                </c:pt>
                <c:pt idx="4">
                  <c:v>23.37</c:v>
                </c:pt>
              </c:numCache>
            </c:numRef>
          </c:val>
        </c:ser>
        <c:dLbls>
          <c:showLegendKey val="0"/>
          <c:showVal val="0"/>
          <c:showCatName val="0"/>
          <c:showSerName val="0"/>
          <c:showPercent val="0"/>
          <c:showBubbleSize val="0"/>
        </c:dLbls>
        <c:gapWidth val="150"/>
        <c:axId val="323816432"/>
        <c:axId val="32381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43.46</c:v>
                </c:pt>
                <c:pt idx="1">
                  <c:v>45.01</c:v>
                </c:pt>
                <c:pt idx="2">
                  <c:v>46.31</c:v>
                </c:pt>
                <c:pt idx="3">
                  <c:v>43.66</c:v>
                </c:pt>
                <c:pt idx="4">
                  <c:v>43.13</c:v>
                </c:pt>
              </c:numCache>
            </c:numRef>
          </c:val>
          <c:smooth val="0"/>
        </c:ser>
        <c:dLbls>
          <c:showLegendKey val="0"/>
          <c:showVal val="0"/>
          <c:showCatName val="0"/>
          <c:showSerName val="0"/>
          <c:showPercent val="0"/>
          <c:showBubbleSize val="0"/>
        </c:dLbls>
        <c:marker val="1"/>
        <c:smooth val="0"/>
        <c:axId val="323816432"/>
        <c:axId val="323818784"/>
      </c:lineChart>
      <c:dateAx>
        <c:axId val="323816432"/>
        <c:scaling>
          <c:orientation val="minMax"/>
        </c:scaling>
        <c:delete val="1"/>
        <c:axPos val="b"/>
        <c:numFmt formatCode="ge" sourceLinked="1"/>
        <c:majorTickMark val="none"/>
        <c:minorTickMark val="none"/>
        <c:tickLblPos val="none"/>
        <c:crossAx val="323818784"/>
        <c:crosses val="autoZero"/>
        <c:auto val="1"/>
        <c:lblOffset val="100"/>
        <c:baseTimeUnit val="years"/>
      </c:dateAx>
      <c:valAx>
        <c:axId val="3238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81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701.23</c:v>
                </c:pt>
                <c:pt idx="1">
                  <c:v>647.36</c:v>
                </c:pt>
                <c:pt idx="2">
                  <c:v>783.48</c:v>
                </c:pt>
                <c:pt idx="3">
                  <c:v>906.77</c:v>
                </c:pt>
                <c:pt idx="4">
                  <c:v>858.3</c:v>
                </c:pt>
              </c:numCache>
            </c:numRef>
          </c:val>
        </c:ser>
        <c:dLbls>
          <c:showLegendKey val="0"/>
          <c:showVal val="0"/>
          <c:showCatName val="0"/>
          <c:showSerName val="0"/>
          <c:showPercent val="0"/>
          <c:showBubbleSize val="0"/>
        </c:dLbls>
        <c:gapWidth val="150"/>
        <c:axId val="323816040"/>
        <c:axId val="32381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359.48</c:v>
                </c:pt>
                <c:pt idx="1">
                  <c:v>350.91</c:v>
                </c:pt>
                <c:pt idx="2">
                  <c:v>349.08</c:v>
                </c:pt>
                <c:pt idx="3">
                  <c:v>382.09</c:v>
                </c:pt>
                <c:pt idx="4">
                  <c:v>392.03</c:v>
                </c:pt>
              </c:numCache>
            </c:numRef>
          </c:val>
          <c:smooth val="0"/>
        </c:ser>
        <c:dLbls>
          <c:showLegendKey val="0"/>
          <c:showVal val="0"/>
          <c:showCatName val="0"/>
          <c:showSerName val="0"/>
          <c:showPercent val="0"/>
          <c:showBubbleSize val="0"/>
        </c:dLbls>
        <c:marker val="1"/>
        <c:smooth val="0"/>
        <c:axId val="323816040"/>
        <c:axId val="323816824"/>
      </c:lineChart>
      <c:dateAx>
        <c:axId val="323816040"/>
        <c:scaling>
          <c:orientation val="minMax"/>
        </c:scaling>
        <c:delete val="1"/>
        <c:axPos val="b"/>
        <c:numFmt formatCode="ge" sourceLinked="1"/>
        <c:majorTickMark val="none"/>
        <c:minorTickMark val="none"/>
        <c:tickLblPos val="none"/>
        <c:crossAx val="323816824"/>
        <c:crosses val="autoZero"/>
        <c:auto val="1"/>
        <c:lblOffset val="100"/>
        <c:baseTimeUnit val="years"/>
      </c:dateAx>
      <c:valAx>
        <c:axId val="32381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81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1" zoomScaleNormal="100" workbookViewId="0">
      <selection activeCell="BJ70" sqref="BJ7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香川県　三豊市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68084</v>
      </c>
      <c r="AM8" s="64"/>
      <c r="AN8" s="64"/>
      <c r="AO8" s="64"/>
      <c r="AP8" s="64"/>
      <c r="AQ8" s="64"/>
      <c r="AR8" s="64"/>
      <c r="AS8" s="64"/>
      <c r="AT8" s="63">
        <f>データ!S6</f>
        <v>222.71</v>
      </c>
      <c r="AU8" s="63"/>
      <c r="AV8" s="63"/>
      <c r="AW8" s="63"/>
      <c r="AX8" s="63"/>
      <c r="AY8" s="63"/>
      <c r="AZ8" s="63"/>
      <c r="BA8" s="63"/>
      <c r="BB8" s="63">
        <f>データ!T6</f>
        <v>305.70999999999998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0.1</v>
      </c>
      <c r="Q10" s="63"/>
      <c r="R10" s="63"/>
      <c r="S10" s="63"/>
      <c r="T10" s="63"/>
      <c r="U10" s="63"/>
      <c r="V10" s="63"/>
      <c r="W10" s="63">
        <f>データ!P6</f>
        <v>100</v>
      </c>
      <c r="X10" s="63"/>
      <c r="Y10" s="63"/>
      <c r="Z10" s="63"/>
      <c r="AA10" s="63"/>
      <c r="AB10" s="63"/>
      <c r="AC10" s="63"/>
      <c r="AD10" s="64">
        <f>データ!Q6</f>
        <v>3186</v>
      </c>
      <c r="AE10" s="64"/>
      <c r="AF10" s="64"/>
      <c r="AG10" s="64"/>
      <c r="AH10" s="64"/>
      <c r="AI10" s="64"/>
      <c r="AJ10" s="64"/>
      <c r="AK10" s="2"/>
      <c r="AL10" s="64">
        <f>データ!U6</f>
        <v>67</v>
      </c>
      <c r="AM10" s="64"/>
      <c r="AN10" s="64"/>
      <c r="AO10" s="64"/>
      <c r="AP10" s="64"/>
      <c r="AQ10" s="64"/>
      <c r="AR10" s="64"/>
      <c r="AS10" s="64"/>
      <c r="AT10" s="63">
        <f>データ!V6</f>
        <v>0.13</v>
      </c>
      <c r="AU10" s="63"/>
      <c r="AV10" s="63"/>
      <c r="AW10" s="63"/>
      <c r="AX10" s="63"/>
      <c r="AY10" s="63"/>
      <c r="AZ10" s="63"/>
      <c r="BA10" s="63"/>
      <c r="BB10" s="63">
        <f>データ!W6</f>
        <v>515.38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372081</v>
      </c>
      <c r="D6" s="31">
        <f t="shared" si="3"/>
        <v>47</v>
      </c>
      <c r="E6" s="31">
        <f t="shared" si="3"/>
        <v>17</v>
      </c>
      <c r="F6" s="31">
        <f t="shared" si="3"/>
        <v>6</v>
      </c>
      <c r="G6" s="31">
        <f t="shared" si="3"/>
        <v>0</v>
      </c>
      <c r="H6" s="31" t="str">
        <f t="shared" si="3"/>
        <v>香川県　三豊市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0.1</v>
      </c>
      <c r="P6" s="32">
        <f t="shared" si="3"/>
        <v>100</v>
      </c>
      <c r="Q6" s="32">
        <f t="shared" si="3"/>
        <v>3186</v>
      </c>
      <c r="R6" s="32">
        <f t="shared" si="3"/>
        <v>68084</v>
      </c>
      <c r="S6" s="32">
        <f t="shared" si="3"/>
        <v>222.71</v>
      </c>
      <c r="T6" s="32">
        <f t="shared" si="3"/>
        <v>305.70999999999998</v>
      </c>
      <c r="U6" s="32">
        <f t="shared" si="3"/>
        <v>67</v>
      </c>
      <c r="V6" s="32">
        <f t="shared" si="3"/>
        <v>0.13</v>
      </c>
      <c r="W6" s="32">
        <f t="shared" si="3"/>
        <v>515.38</v>
      </c>
      <c r="X6" s="33">
        <f>IF(X7="",NA(),X7)</f>
        <v>97.12</v>
      </c>
      <c r="Y6" s="33">
        <f t="shared" ref="Y6:AG6" si="4">IF(Y7="",NA(),Y7)</f>
        <v>96.55</v>
      </c>
      <c r="Z6" s="33">
        <f t="shared" si="4"/>
        <v>97</v>
      </c>
      <c r="AA6" s="33">
        <f t="shared" si="4"/>
        <v>96.5</v>
      </c>
      <c r="AB6" s="33">
        <f t="shared" si="4"/>
        <v>96.44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866.07</v>
      </c>
      <c r="BK6" s="33">
        <f t="shared" si="7"/>
        <v>827.19</v>
      </c>
      <c r="BL6" s="33">
        <f t="shared" si="7"/>
        <v>817.63</v>
      </c>
      <c r="BM6" s="33">
        <f t="shared" si="7"/>
        <v>830.5</v>
      </c>
      <c r="BN6" s="33">
        <f t="shared" si="7"/>
        <v>1029.24</v>
      </c>
      <c r="BO6" s="32" t="str">
        <f>IF(BO7="","",IF(BO7="-","【-】","【"&amp;SUBSTITUTE(TEXT(BO7,"#,##0.00"),"-","△")&amp;"】"))</f>
        <v>【1,052.66】</v>
      </c>
      <c r="BP6" s="33">
        <f>IF(BP7="",NA(),BP7)</f>
        <v>23.13</v>
      </c>
      <c r="BQ6" s="33">
        <f t="shared" ref="BQ6:BY6" si="8">IF(BQ7="",NA(),BQ7)</f>
        <v>27.58</v>
      </c>
      <c r="BR6" s="33">
        <f t="shared" si="8"/>
        <v>20.67</v>
      </c>
      <c r="BS6" s="33">
        <f t="shared" si="8"/>
        <v>25.56</v>
      </c>
      <c r="BT6" s="33">
        <f t="shared" si="8"/>
        <v>23.37</v>
      </c>
      <c r="BU6" s="33">
        <f t="shared" si="8"/>
        <v>43.46</v>
      </c>
      <c r="BV6" s="33">
        <f t="shared" si="8"/>
        <v>45.01</v>
      </c>
      <c r="BW6" s="33">
        <f t="shared" si="8"/>
        <v>46.31</v>
      </c>
      <c r="BX6" s="33">
        <f t="shared" si="8"/>
        <v>43.66</v>
      </c>
      <c r="BY6" s="33">
        <f t="shared" si="8"/>
        <v>43.13</v>
      </c>
      <c r="BZ6" s="32" t="str">
        <f>IF(BZ7="","",IF(BZ7="-","【-】","【"&amp;SUBSTITUTE(TEXT(BZ7,"#,##0.00"),"-","△")&amp;"】"))</f>
        <v>【40.22】</v>
      </c>
      <c r="CA6" s="33">
        <f>IF(CA7="",NA(),CA7)</f>
        <v>701.23</v>
      </c>
      <c r="CB6" s="33">
        <f t="shared" ref="CB6:CJ6" si="9">IF(CB7="",NA(),CB7)</f>
        <v>647.36</v>
      </c>
      <c r="CC6" s="33">
        <f t="shared" si="9"/>
        <v>783.48</v>
      </c>
      <c r="CD6" s="33">
        <f t="shared" si="9"/>
        <v>906.77</v>
      </c>
      <c r="CE6" s="33">
        <f t="shared" si="9"/>
        <v>858.3</v>
      </c>
      <c r="CF6" s="33">
        <f t="shared" si="9"/>
        <v>359.48</v>
      </c>
      <c r="CG6" s="33">
        <f t="shared" si="9"/>
        <v>350.91</v>
      </c>
      <c r="CH6" s="33">
        <f t="shared" si="9"/>
        <v>349.08</v>
      </c>
      <c r="CI6" s="33">
        <f t="shared" si="9"/>
        <v>382.09</v>
      </c>
      <c r="CJ6" s="33">
        <f t="shared" si="9"/>
        <v>392.03</v>
      </c>
      <c r="CK6" s="32" t="str">
        <f>IF(CK7="","",IF(CK7="-","【-】","【"&amp;SUBSTITUTE(TEXT(CK7,"#,##0.00"),"-","△")&amp;"】"))</f>
        <v>【424.58】</v>
      </c>
      <c r="CL6" s="33">
        <f>IF(CL7="",NA(),CL7)</f>
        <v>43.64</v>
      </c>
      <c r="CM6" s="33">
        <f t="shared" ref="CM6:CU6" si="10">IF(CM7="",NA(),CM7)</f>
        <v>32.729999999999997</v>
      </c>
      <c r="CN6" s="33">
        <f t="shared" si="10"/>
        <v>32.729999999999997</v>
      </c>
      <c r="CO6" s="33">
        <f t="shared" si="10"/>
        <v>25.45</v>
      </c>
      <c r="CP6" s="33">
        <f t="shared" si="10"/>
        <v>27.27</v>
      </c>
      <c r="CQ6" s="33">
        <f t="shared" si="10"/>
        <v>37.130000000000003</v>
      </c>
      <c r="CR6" s="33">
        <f t="shared" si="10"/>
        <v>38.24</v>
      </c>
      <c r="CS6" s="33">
        <f t="shared" si="10"/>
        <v>39.42</v>
      </c>
      <c r="CT6" s="33">
        <f t="shared" si="10"/>
        <v>39.68</v>
      </c>
      <c r="CU6" s="33">
        <f t="shared" si="10"/>
        <v>35.64</v>
      </c>
      <c r="CV6" s="32" t="str">
        <f>IF(CV7="","",IF(CV7="-","【-】","【"&amp;SUBSTITUTE(TEXT(CV7,"#,##0.00"),"-","△")&amp;"】"))</f>
        <v>【33.90】</v>
      </c>
      <c r="CW6" s="33">
        <f>IF(CW7="",NA(),CW7)</f>
        <v>89.41</v>
      </c>
      <c r="CX6" s="33">
        <f t="shared" ref="CX6:DF6" si="11">IF(CX7="",NA(),CX7)</f>
        <v>98.75</v>
      </c>
      <c r="CY6" s="33">
        <f t="shared" si="11"/>
        <v>100</v>
      </c>
      <c r="CZ6" s="33">
        <f t="shared" si="11"/>
        <v>100</v>
      </c>
      <c r="DA6" s="33">
        <f t="shared" si="11"/>
        <v>100</v>
      </c>
      <c r="DB6" s="33">
        <f t="shared" si="11"/>
        <v>81.8</v>
      </c>
      <c r="DC6" s="33">
        <f t="shared" si="11"/>
        <v>81.84</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2">
        <f t="shared" si="14"/>
        <v>0</v>
      </c>
      <c r="EK6" s="33">
        <f t="shared" si="14"/>
        <v>0.14000000000000001</v>
      </c>
      <c r="EL6" s="33">
        <f t="shared" si="14"/>
        <v>0.05</v>
      </c>
      <c r="EM6" s="33">
        <f t="shared" si="14"/>
        <v>0.18</v>
      </c>
      <c r="EN6" s="32" t="str">
        <f>IF(EN7="","",IF(EN7="-","【-】","【"&amp;SUBSTITUTE(TEXT(EN7,"#,##0.00"),"-","△")&amp;"】"))</f>
        <v>【0.13】</v>
      </c>
    </row>
    <row r="7" spans="1:144" s="34" customFormat="1">
      <c r="A7" s="26"/>
      <c r="B7" s="35">
        <v>2015</v>
      </c>
      <c r="C7" s="35">
        <v>372081</v>
      </c>
      <c r="D7" s="35">
        <v>47</v>
      </c>
      <c r="E7" s="35">
        <v>17</v>
      </c>
      <c r="F7" s="35">
        <v>6</v>
      </c>
      <c r="G7" s="35">
        <v>0</v>
      </c>
      <c r="H7" s="35" t="s">
        <v>96</v>
      </c>
      <c r="I7" s="35" t="s">
        <v>97</v>
      </c>
      <c r="J7" s="35" t="s">
        <v>98</v>
      </c>
      <c r="K7" s="35" t="s">
        <v>99</v>
      </c>
      <c r="L7" s="35" t="s">
        <v>100</v>
      </c>
      <c r="M7" s="36" t="s">
        <v>101</v>
      </c>
      <c r="N7" s="36" t="s">
        <v>102</v>
      </c>
      <c r="O7" s="36">
        <v>0.1</v>
      </c>
      <c r="P7" s="36">
        <v>100</v>
      </c>
      <c r="Q7" s="36">
        <v>3186</v>
      </c>
      <c r="R7" s="36">
        <v>68084</v>
      </c>
      <c r="S7" s="36">
        <v>222.71</v>
      </c>
      <c r="T7" s="36">
        <v>305.70999999999998</v>
      </c>
      <c r="U7" s="36">
        <v>67</v>
      </c>
      <c r="V7" s="36">
        <v>0.13</v>
      </c>
      <c r="W7" s="36">
        <v>515.38</v>
      </c>
      <c r="X7" s="36">
        <v>97.12</v>
      </c>
      <c r="Y7" s="36">
        <v>96.55</v>
      </c>
      <c r="Z7" s="36">
        <v>97</v>
      </c>
      <c r="AA7" s="36">
        <v>96.5</v>
      </c>
      <c r="AB7" s="36">
        <v>96.44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866.07</v>
      </c>
      <c r="BK7" s="36">
        <v>827.19</v>
      </c>
      <c r="BL7" s="36">
        <v>817.63</v>
      </c>
      <c r="BM7" s="36">
        <v>830.5</v>
      </c>
      <c r="BN7" s="36">
        <v>1029.24</v>
      </c>
      <c r="BO7" s="36">
        <v>1052.6600000000001</v>
      </c>
      <c r="BP7" s="36">
        <v>23.13</v>
      </c>
      <c r="BQ7" s="36">
        <v>27.58</v>
      </c>
      <c r="BR7" s="36">
        <v>20.67</v>
      </c>
      <c r="BS7" s="36">
        <v>25.56</v>
      </c>
      <c r="BT7" s="36">
        <v>23.37</v>
      </c>
      <c r="BU7" s="36">
        <v>43.46</v>
      </c>
      <c r="BV7" s="36">
        <v>45.01</v>
      </c>
      <c r="BW7" s="36">
        <v>46.31</v>
      </c>
      <c r="BX7" s="36">
        <v>43.66</v>
      </c>
      <c r="BY7" s="36">
        <v>43.13</v>
      </c>
      <c r="BZ7" s="36">
        <v>40.22</v>
      </c>
      <c r="CA7" s="36">
        <v>701.23</v>
      </c>
      <c r="CB7" s="36">
        <v>647.36</v>
      </c>
      <c r="CC7" s="36">
        <v>783.48</v>
      </c>
      <c r="CD7" s="36">
        <v>906.77</v>
      </c>
      <c r="CE7" s="36">
        <v>858.3</v>
      </c>
      <c r="CF7" s="36">
        <v>359.48</v>
      </c>
      <c r="CG7" s="36">
        <v>350.91</v>
      </c>
      <c r="CH7" s="36">
        <v>349.08</v>
      </c>
      <c r="CI7" s="36">
        <v>382.09</v>
      </c>
      <c r="CJ7" s="36">
        <v>392.03</v>
      </c>
      <c r="CK7" s="36">
        <v>424.58</v>
      </c>
      <c r="CL7" s="36">
        <v>43.64</v>
      </c>
      <c r="CM7" s="36">
        <v>32.729999999999997</v>
      </c>
      <c r="CN7" s="36">
        <v>32.729999999999997</v>
      </c>
      <c r="CO7" s="36">
        <v>25.45</v>
      </c>
      <c r="CP7" s="36">
        <v>27.27</v>
      </c>
      <c r="CQ7" s="36">
        <v>37.130000000000003</v>
      </c>
      <c r="CR7" s="36">
        <v>38.24</v>
      </c>
      <c r="CS7" s="36">
        <v>39.42</v>
      </c>
      <c r="CT7" s="36">
        <v>39.68</v>
      </c>
      <c r="CU7" s="36">
        <v>35.64</v>
      </c>
      <c r="CV7" s="36">
        <v>33.9</v>
      </c>
      <c r="CW7" s="36">
        <v>89.41</v>
      </c>
      <c r="CX7" s="36">
        <v>98.75</v>
      </c>
      <c r="CY7" s="36">
        <v>100</v>
      </c>
      <c r="CZ7" s="36">
        <v>100</v>
      </c>
      <c r="DA7" s="36">
        <v>100</v>
      </c>
      <c r="DB7" s="36">
        <v>81.8</v>
      </c>
      <c r="DC7" s="36">
        <v>81.84</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v>
      </c>
      <c r="EK7" s="36">
        <v>0.14000000000000001</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C14-1069</cp:lastModifiedBy>
  <dcterms:created xsi:type="dcterms:W3CDTF">2017-02-08T03:18:46Z</dcterms:created>
  <dcterms:modified xsi:type="dcterms:W3CDTF">2017-02-12T03:14:01Z</dcterms:modified>
  <cp:category/>
</cp:coreProperties>
</file>