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7-8014\disk1\03税財政Ｇ\07公営企業\公営企業\経営比較分析表（H27～\H28\06.総務省より差替え（下水）\02.市町へ\37香川県（市区町村）\"/>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<sst xmlns="http://schemas.openxmlformats.org/spreadsheetml/2006/main" count="232" uniqueCount="111">
  <si>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</si>
  <si>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</si>
  <si>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</si>
  <si>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</si>
  <si>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</si>
  <si>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</si>
  <si>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</si>
  <si>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</si>
  <si>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</si>
  <si>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</si>
  <si>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</si>
  <si>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</si>
  <si>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</si>
  <si>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</si>
  <si>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</si>
  <si>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</si>
  <si>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</si>
  <si>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</si>
  <si>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</si>
  <si>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</si>
  <si>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</si>
  <si>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</si>
  <si>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</si>
  <si>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</si>
  <si>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</si>
  <si>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</si>
  <si>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</si>
  <si>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</si>
  <si>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</si>
  <si>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</si>
  <si>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</si>
  <si>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</si>
  <si>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</si>
  <si>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</si>
  <si>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</si>
  <si>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</si>
  <si>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</si>
  <si>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</si>
  <si>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</si>
  <si>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</si>
  <si>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</si>
  <si>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</si>
  <si>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</si>
  <si>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</si>
  <si>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</si>
  <si>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</si>
  <si>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</si>
  <si>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</si>
  <si>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</si>
  <si>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</si>
  <si>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</si>
  <si>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</si>
  <si>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</si>
  <si>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</si>
  <si>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</si>
  <si>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</si>
  <si>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</si>
  <si>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</si>
  <si>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</si>
  <si>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</si>
  <si>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</si>
  <si>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</si>
  <si>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</si>
  <si>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</si>
  <si>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</si>
  <si>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</si>
  <si>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</si>
  <si>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</si>
  <si>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</si>
  <si>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</si>
  <si>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</si>
  <si>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</si>
  <si>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</si>
  <si>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</si>
  <si>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</si>
  <si>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</si>
  <si>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</si>
  <si>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</si>
  <si>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</si>
  <si>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</si>
  <si>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</si>
  <si>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</si>
  <si>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</si>
  <si>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</si>
  <si>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</si>
  <si>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</si>
  <si>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</si>
  <si>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</si>
  <si>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</si>
  <si>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</si>
  <si>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</si>
  <si>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</si>
  <si>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</si>
  <si>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</si>
  <si>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</si>
  <si>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</si>
  <si>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三豊市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</si>
  <si>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</si>
  <si>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</si>
  <si>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</si>
  <si>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</si>
  <si>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</si>
  <si>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</si>
  <si>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</si>
  <si>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</si>
  <si>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</si>
  <si>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</si>
  <si>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</si>
  <si>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本事業は、Ｈ7年度～Ｈ19年度で浄化槽設置を終了しており、現在は維持管理のみを行っている。
　収益的収支比率は100％であり、経費回収率も類似団体平均値を上回っているが、汚水処理原価は類似団体平均値より高くなっている。
　今後は、新規整備は行わないことから使用料の改定を行わない限り使用料収入の増加は見込めない。</t>
    <phoneticPr fontId="4"/>
  </si>
  <si>
    <t>本事業は、個別方式による合併処理浄化槽の為、管渠は無く管渠の老朽化指標はない。
　また、浄化槽本体については、浄化槽法に定められた保守点検・清掃・法定検査を適正に行っている。</t>
    <phoneticPr fontId="4"/>
  </si>
  <si>
    <t>　三豊市では、生活排水処理は下水道ではなく浄化槽で行うとの方針のもと、約2000基ある浄化槽の適正な維持管理をこれからも行うことにより、故障等の早期発見に努め、維持管理費（修繕費）の削減を図り併せて浄化槽の長寿命化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</si>
</sst>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4463528"/>
        <c:axId val="35445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54463528"/>
        <c:axId val="354459608"/>
      </c:lineChart>
      <c:dateAx>
        <c:axId val="354463528"/>
        <c:scaling>
          <c:orientation val="minMax"/>
        </c:scaling>
        <c:delete val="1"/>
        <c:axPos val="b"/>
        <c:numFmt formatCode="ge" sourceLinked="1"/>
        <c:majorTickMark val="none"/>
        <c:minorTickMark val="none"/>
        <c:tickLblPos val="none"/>
        <c:crossAx val="354459608"/>
        <c:crosses val="autoZero"/>
        <c:auto val="1"/>
        <c:lblOffset val="100"/>
        <c:baseTimeUnit val="years"/>
      </c:dateAx>
      <c:valAx>
        <c:axId val="35445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6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39.450000000000003</c:v>
                </c:pt>
                <c:pt idx="1">
                  <c:v>39.450000000000003</c:v>
                </c:pt>
                <c:pt idx="2">
                  <c:v>39.450000000000003</c:v>
                </c:pt>
                <c:pt idx="3">
                  <c:v>40.43</c:v>
                </c:pt>
                <c:pt idx="4">
                  <c:v>40.39</c:v>
                </c:pt>
              </c:numCache>
            </c:numRef>
          </c:val>
        </c:ser>
        <c:dLbls>
          <c:showLegendKey val="0"/>
          <c:showVal val="0"/>
          <c:showCatName val="0"/>
          <c:showSerName val="0"/>
          <c:showPercent val="0"/>
          <c:showBubbleSize val="0"/>
        </c:dLbls>
        <c:gapWidth val="150"/>
        <c:axId val="362028872"/>
        <c:axId val="36202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49.56</c:v>
                </c:pt>
                <c:pt idx="1">
                  <c:v>51.83</c:v>
                </c:pt>
                <c:pt idx="2">
                  <c:v>59.5</c:v>
                </c:pt>
                <c:pt idx="3">
                  <c:v>53.84</c:v>
                </c:pt>
                <c:pt idx="4">
                  <c:v>60.25</c:v>
                </c:pt>
              </c:numCache>
            </c:numRef>
          </c:val>
          <c:smooth val="0"/>
        </c:ser>
        <c:dLbls>
          <c:showLegendKey val="0"/>
          <c:showVal val="0"/>
          <c:showCatName val="0"/>
          <c:showSerName val="0"/>
          <c:showPercent val="0"/>
          <c:showBubbleSize val="0"/>
        </c:dLbls>
        <c:marker val="1"/>
        <c:smooth val="0"/>
        <c:axId val="362028872"/>
        <c:axId val="362026520"/>
      </c:lineChart>
      <c:dateAx>
        <c:axId val="362028872"/>
        <c:scaling>
          <c:orientation val="minMax"/>
        </c:scaling>
        <c:delete val="1"/>
        <c:axPos val="b"/>
        <c:numFmt formatCode="ge" sourceLinked="1"/>
        <c:majorTickMark val="none"/>
        <c:minorTickMark val="none"/>
        <c:tickLblPos val="none"/>
        <c:crossAx val="362026520"/>
        <c:crosses val="autoZero"/>
        <c:auto val="1"/>
        <c:lblOffset val="100"/>
        <c:baseTimeUnit val="years"/>
      </c:dateAx>
      <c:valAx>
        <c:axId val="36202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2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99.05</c:v>
                </c:pt>
                <c:pt idx="1">
                  <c:v>99.19</c:v>
                </c:pt>
                <c:pt idx="2">
                  <c:v>99.21</c:v>
                </c:pt>
                <c:pt idx="3">
                  <c:v>100</c:v>
                </c:pt>
                <c:pt idx="4">
                  <c:v>100</c:v>
                </c:pt>
              </c:numCache>
            </c:numRef>
          </c:val>
        </c:ser>
        <c:dLbls>
          <c:showLegendKey val="0"/>
          <c:showVal val="0"/>
          <c:showCatName val="0"/>
          <c:showSerName val="0"/>
          <c:showPercent val="0"/>
          <c:showBubbleSize val="0"/>
        </c:dLbls>
        <c:gapWidth val="150"/>
        <c:axId val="362030048"/>
        <c:axId val="36202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98.1</c:v>
                </c:pt>
                <c:pt idx="1">
                  <c:v>97.64</c:v>
                </c:pt>
                <c:pt idx="2">
                  <c:v>92.37</c:v>
                </c:pt>
                <c:pt idx="3">
                  <c:v>95.04</c:v>
                </c:pt>
                <c:pt idx="4">
                  <c:v>95.26</c:v>
                </c:pt>
              </c:numCache>
            </c:numRef>
          </c:val>
          <c:smooth val="0"/>
        </c:ser>
        <c:dLbls>
          <c:showLegendKey val="0"/>
          <c:showVal val="0"/>
          <c:showCatName val="0"/>
          <c:showSerName val="0"/>
          <c:showPercent val="0"/>
          <c:showBubbleSize val="0"/>
        </c:dLbls>
        <c:marker val="1"/>
        <c:smooth val="0"/>
        <c:axId val="362030048"/>
        <c:axId val="362029264"/>
      </c:lineChart>
      <c:dateAx>
        <c:axId val="362030048"/>
        <c:scaling>
          <c:orientation val="minMax"/>
        </c:scaling>
        <c:delete val="1"/>
        <c:axPos val="b"/>
        <c:numFmt formatCode="ge" sourceLinked="1"/>
        <c:majorTickMark val="none"/>
        <c:minorTickMark val="none"/>
        <c:tickLblPos val="none"/>
        <c:crossAx val="362029264"/>
        <c:crosses val="autoZero"/>
        <c:auto val="1"/>
        <c:lblOffset val="100"/>
        <c:baseTimeUnit val="years"/>
      </c:dateAx>
      <c:valAx>
        <c:axId val="36202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100.02</c:v>
                </c:pt>
              </c:numCache>
            </c:numRef>
          </c:val>
        </c:ser>
        <c:dLbls>
          <c:showLegendKey val="0"/>
          <c:showVal val="0"/>
          <c:showCatName val="0"/>
          <c:showSerName val="0"/>
          <c:showPercent val="0"/>
          <c:showBubbleSize val="0"/>
        </c:dLbls>
        <c:gapWidth val="150"/>
        <c:axId val="354463920"/>
        <c:axId val="35446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4463920"/>
        <c:axId val="354461960"/>
      </c:lineChart>
      <c:dateAx>
        <c:axId val="354463920"/>
        <c:scaling>
          <c:orientation val="minMax"/>
        </c:scaling>
        <c:delete val="1"/>
        <c:axPos val="b"/>
        <c:numFmt formatCode="ge" sourceLinked="1"/>
        <c:majorTickMark val="none"/>
        <c:minorTickMark val="none"/>
        <c:tickLblPos val="none"/>
        <c:crossAx val="354461960"/>
        <c:crosses val="autoZero"/>
        <c:auto val="1"/>
        <c:lblOffset val="100"/>
        <c:baseTimeUnit val="years"/>
      </c:dateAx>
      <c:valAx>
        <c:axId val="35446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63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429408"/>
        <c:axId val="36143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429408"/>
        <c:axId val="361432936"/>
      </c:lineChart>
      <c:dateAx>
        <c:axId val="361429408"/>
        <c:scaling>
          <c:orientation val="minMax"/>
        </c:scaling>
        <c:delete val="1"/>
        <c:axPos val="b"/>
        <c:numFmt formatCode="ge" sourceLinked="1"/>
        <c:majorTickMark val="none"/>
        <c:minorTickMark val="none"/>
        <c:tickLblPos val="none"/>
        <c:crossAx val="361432936"/>
        <c:crosses val="autoZero"/>
        <c:auto val="1"/>
        <c:lblOffset val="100"/>
        <c:baseTimeUnit val="years"/>
      </c:dateAx>
      <c:valAx>
        <c:axId val="36143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430192"/>
        <c:axId val="36143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430192"/>
        <c:axId val="361431760"/>
      </c:lineChart>
      <c:dateAx>
        <c:axId val="361430192"/>
        <c:scaling>
          <c:orientation val="minMax"/>
        </c:scaling>
        <c:delete val="1"/>
        <c:axPos val="b"/>
        <c:numFmt formatCode="ge" sourceLinked="1"/>
        <c:majorTickMark val="none"/>
        <c:minorTickMark val="none"/>
        <c:tickLblPos val="none"/>
        <c:crossAx val="361431760"/>
        <c:crosses val="autoZero"/>
        <c:auto val="1"/>
        <c:lblOffset val="100"/>
        <c:baseTimeUnit val="years"/>
      </c:dateAx>
      <c:valAx>
        <c:axId val="36143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3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429016"/>
        <c:axId val="36142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429016"/>
        <c:axId val="361427448"/>
      </c:lineChart>
      <c:dateAx>
        <c:axId val="361429016"/>
        <c:scaling>
          <c:orientation val="minMax"/>
        </c:scaling>
        <c:delete val="1"/>
        <c:axPos val="b"/>
        <c:numFmt formatCode="ge" sourceLinked="1"/>
        <c:majorTickMark val="none"/>
        <c:minorTickMark val="none"/>
        <c:tickLblPos val="none"/>
        <c:crossAx val="361427448"/>
        <c:crosses val="autoZero"/>
        <c:auto val="1"/>
        <c:lblOffset val="100"/>
        <c:baseTimeUnit val="years"/>
      </c:dateAx>
      <c:valAx>
        <c:axId val="36142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2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432544"/>
        <c:axId val="36143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432544"/>
        <c:axId val="361433328"/>
      </c:lineChart>
      <c:dateAx>
        <c:axId val="361432544"/>
        <c:scaling>
          <c:orientation val="minMax"/>
        </c:scaling>
        <c:delete val="1"/>
        <c:axPos val="b"/>
        <c:numFmt formatCode="ge" sourceLinked="1"/>
        <c:majorTickMark val="none"/>
        <c:minorTickMark val="none"/>
        <c:tickLblPos val="none"/>
        <c:crossAx val="361433328"/>
        <c:crosses val="autoZero"/>
        <c:auto val="1"/>
        <c:lblOffset val="100"/>
        <c:baseTimeUnit val="years"/>
      </c:dateAx>
      <c:valAx>
        <c:axId val="36143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1427056"/>
        <c:axId val="3614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188.97</c:v>
                </c:pt>
                <c:pt idx="1">
                  <c:v>202.91</c:v>
                </c:pt>
                <c:pt idx="2">
                  <c:v>232.83</c:v>
                </c:pt>
                <c:pt idx="3">
                  <c:v>261.08</c:v>
                </c:pt>
                <c:pt idx="4">
                  <c:v>241.49</c:v>
                </c:pt>
              </c:numCache>
            </c:numRef>
          </c:val>
          <c:smooth val="0"/>
        </c:ser>
        <c:dLbls>
          <c:showLegendKey val="0"/>
          <c:showVal val="0"/>
          <c:showCatName val="0"/>
          <c:showSerName val="0"/>
          <c:showPercent val="0"/>
          <c:showBubbleSize val="0"/>
        </c:dLbls>
        <c:marker val="1"/>
        <c:smooth val="0"/>
        <c:axId val="361427056"/>
        <c:axId val="361427840"/>
      </c:lineChart>
      <c:dateAx>
        <c:axId val="361427056"/>
        <c:scaling>
          <c:orientation val="minMax"/>
        </c:scaling>
        <c:delete val="1"/>
        <c:axPos val="b"/>
        <c:numFmt formatCode="ge" sourceLinked="1"/>
        <c:majorTickMark val="none"/>
        <c:minorTickMark val="none"/>
        <c:tickLblPos val="none"/>
        <c:crossAx val="361427840"/>
        <c:crosses val="autoZero"/>
        <c:auto val="1"/>
        <c:lblOffset val="100"/>
        <c:baseTimeUnit val="years"/>
      </c:dateAx>
      <c:valAx>
        <c:axId val="3614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2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69.89</c:v>
                </c:pt>
                <c:pt idx="1">
                  <c:v>67.81</c:v>
                </c:pt>
                <c:pt idx="2">
                  <c:v>69.86</c:v>
                </c:pt>
                <c:pt idx="3">
                  <c:v>70.34</c:v>
                </c:pt>
                <c:pt idx="4">
                  <c:v>70.17</c:v>
                </c:pt>
              </c:numCache>
            </c:numRef>
          </c:val>
        </c:ser>
        <c:dLbls>
          <c:showLegendKey val="0"/>
          <c:showVal val="0"/>
          <c:showCatName val="0"/>
          <c:showSerName val="0"/>
          <c:showPercent val="0"/>
          <c:showBubbleSize val="0"/>
        </c:dLbls>
        <c:gapWidth val="150"/>
        <c:axId val="362028480"/>
        <c:axId val="36202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75.040000000000006</c:v>
                </c:pt>
                <c:pt idx="1">
                  <c:v>72.77</c:v>
                </c:pt>
                <c:pt idx="2">
                  <c:v>67.92</c:v>
                </c:pt>
                <c:pt idx="3">
                  <c:v>68.61</c:v>
                </c:pt>
                <c:pt idx="4">
                  <c:v>65.7</c:v>
                </c:pt>
              </c:numCache>
            </c:numRef>
          </c:val>
          <c:smooth val="0"/>
        </c:ser>
        <c:dLbls>
          <c:showLegendKey val="0"/>
          <c:showVal val="0"/>
          <c:showCatName val="0"/>
          <c:showSerName val="0"/>
          <c:showPercent val="0"/>
          <c:showBubbleSize val="0"/>
        </c:dLbls>
        <c:marker val="1"/>
        <c:smooth val="0"/>
        <c:axId val="362028480"/>
        <c:axId val="362026128"/>
      </c:lineChart>
      <c:dateAx>
        <c:axId val="362028480"/>
        <c:scaling>
          <c:orientation val="minMax"/>
        </c:scaling>
        <c:delete val="1"/>
        <c:axPos val="b"/>
        <c:numFmt formatCode="ge" sourceLinked="1"/>
        <c:majorTickMark val="none"/>
        <c:minorTickMark val="none"/>
        <c:tickLblPos val="none"/>
        <c:crossAx val="362026128"/>
        <c:crosses val="autoZero"/>
        <c:auto val="1"/>
        <c:lblOffset val="100"/>
        <c:baseTimeUnit val="years"/>
      </c:dateAx>
      <c:valAx>
        <c:axId val="36202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297.5</c:v>
                </c:pt>
                <c:pt idx="1">
                  <c:v>306.27</c:v>
                </c:pt>
                <c:pt idx="2">
                  <c:v>292.94</c:v>
                </c:pt>
                <c:pt idx="3">
                  <c:v>298.36</c:v>
                </c:pt>
                <c:pt idx="4">
                  <c:v>299.13</c:v>
                </c:pt>
              </c:numCache>
            </c:numRef>
          </c:val>
        </c:ser>
        <c:dLbls>
          <c:showLegendKey val="0"/>
          <c:showVal val="0"/>
          <c:showCatName val="0"/>
          <c:showSerName val="0"/>
          <c:showPercent val="0"/>
          <c:showBubbleSize val="0"/>
        </c:dLbls>
        <c:gapWidth val="150"/>
        <c:axId val="362030440"/>
        <c:axId val="36202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241.94</c:v>
                </c:pt>
                <c:pt idx="1">
                  <c:v>243.06</c:v>
                </c:pt>
                <c:pt idx="2">
                  <c:v>229.12</c:v>
                </c:pt>
                <c:pt idx="3">
                  <c:v>241.18</c:v>
                </c:pt>
                <c:pt idx="4">
                  <c:v>247.94</c:v>
                </c:pt>
              </c:numCache>
            </c:numRef>
          </c:val>
          <c:smooth val="0"/>
        </c:ser>
        <c:dLbls>
          <c:showLegendKey val="0"/>
          <c:showVal val="0"/>
          <c:showCatName val="0"/>
          <c:showSerName val="0"/>
          <c:showPercent val="0"/>
          <c:showBubbleSize val="0"/>
        </c:dLbls>
        <c:marker val="1"/>
        <c:smooth val="0"/>
        <c:axId val="362030440"/>
        <c:axId val="362027696"/>
      </c:lineChart>
      <c:dateAx>
        <c:axId val="362030440"/>
        <c:scaling>
          <c:orientation val="minMax"/>
        </c:scaling>
        <c:delete val="1"/>
        <c:axPos val="b"/>
        <c:numFmt formatCode="ge" sourceLinked="1"/>
        <c:majorTickMark val="none"/>
        <c:minorTickMark val="none"/>
        <c:tickLblPos val="none"/>
        <c:crossAx val="362027696"/>
        <c:crosses val="autoZero"/>
        <c:auto val="1"/>
        <c:lblOffset val="100"/>
        <c:baseTimeUnit val="years"/>
      </c:dateAx>
      <c:valAx>
        <c:axId val="36202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3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J68" sqref="BJ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香川県　三豊市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68084</v>
      </c>
      <c r="AM8" s="64"/>
      <c r="AN8" s="64"/>
      <c r="AO8" s="64"/>
      <c r="AP8" s="64"/>
      <c r="AQ8" s="64"/>
      <c r="AR8" s="64"/>
      <c r="AS8" s="64"/>
      <c r="AT8" s="63">
        <f>データ!S6</f>
        <v>222.71</v>
      </c>
      <c r="AU8" s="63"/>
      <c r="AV8" s="63"/>
      <c r="AW8" s="63"/>
      <c r="AX8" s="63"/>
      <c r="AY8" s="63"/>
      <c r="AZ8" s="63"/>
      <c r="BA8" s="63"/>
      <c r="BB8" s="63">
        <f>データ!T6</f>
        <v>305.70999999999998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10.99</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7458</v>
      </c>
      <c r="AM10" s="64"/>
      <c r="AN10" s="64"/>
      <c r="AO10" s="64"/>
      <c r="AP10" s="64"/>
      <c r="AQ10" s="64"/>
      <c r="AR10" s="64"/>
      <c r="AS10" s="64"/>
      <c r="AT10" s="63">
        <f>データ!V6</f>
        <v>30.32</v>
      </c>
      <c r="AU10" s="63"/>
      <c r="AV10" s="63"/>
      <c r="AW10" s="63"/>
      <c r="AX10" s="63"/>
      <c r="AY10" s="63"/>
      <c r="AZ10" s="63"/>
      <c r="BA10" s="63"/>
      <c r="BB10" s="63">
        <f>データ!W6</f>
        <v>245.98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372081</v>
      </c>
      <c r="D6" s="31">
        <f t="shared" si="3"/>
        <v>47</v>
      </c>
      <c r="E6" s="31">
        <f t="shared" si="3"/>
        <v>18</v>
      </c>
      <c r="F6" s="31">
        <f t="shared" si="3"/>
        <v>0</v>
      </c>
      <c r="G6" s="31">
        <f t="shared" si="3"/>
        <v>0</v>
      </c>
      <c r="H6" s="31" t="str">
        <f t="shared" si="3"/>
        <v>香川県　三豊市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10.99</v>
      </c>
      <c r="P6" s="32">
        <f t="shared" si="3"/>
        <v>100</v>
      </c>
      <c r="Q6" s="32">
        <f t="shared" si="3"/>
        <v>3240</v>
      </c>
      <c r="R6" s="32">
        <f t="shared" si="3"/>
        <v>68084</v>
      </c>
      <c r="S6" s="32">
        <f t="shared" si="3"/>
        <v>222.71</v>
      </c>
      <c r="T6" s="32">
        <f t="shared" si="3"/>
        <v>305.70999999999998</v>
      </c>
      <c r="U6" s="32">
        <f t="shared" si="3"/>
        <v>7458</v>
      </c>
      <c r="V6" s="32">
        <f t="shared" si="3"/>
        <v>30.32</v>
      </c>
      <c r="W6" s="32">
        <f t="shared" si="3"/>
        <v>245.98</v>
      </c>
      <c r="X6" s="33">
        <f>IF(X7="",NA(),X7)</f>
        <v>100</v>
      </c>
      <c r="Y6" s="33">
        <f t="shared" ref="Y6:AG6" si="4">IF(Y7="",NA(),Y7)</f>
        <v>100</v>
      </c>
      <c r="Z6" s="33">
        <f t="shared" si="4"/>
        <v>100</v>
      </c>
      <c r="AA6" s="33">
        <f t="shared" si="4"/>
        <v>100</v>
      </c>
      <c r="AB6" s="33">
        <f t="shared" si="4"/>
        <v>100.02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188.97</v>
      </c>
      <c r="BK6" s="33">
        <f t="shared" si="7"/>
        <v>202.91</v>
      </c>
      <c r="BL6" s="33">
        <f t="shared" si="7"/>
        <v>232.83</v>
      </c>
      <c r="BM6" s="33">
        <f t="shared" si="7"/>
        <v>261.08</v>
      </c>
      <c r="BN6" s="33">
        <f t="shared" si="7"/>
        <v>241.49</v>
      </c>
      <c r="BO6" s="32" t="str">
        <f>IF(BO7="","",IF(BO7="-","【-】","【"&amp;SUBSTITUTE(TEXT(BO7,"#,##0.00"),"-","△")&amp;"】"))</f>
        <v>【345.93】</v>
      </c>
      <c r="BP6" s="33">
        <f>IF(BP7="",NA(),BP7)</f>
        <v>69.89</v>
      </c>
      <c r="BQ6" s="33">
        <f t="shared" ref="BQ6:BY6" si="8">IF(BQ7="",NA(),BQ7)</f>
        <v>67.81</v>
      </c>
      <c r="BR6" s="33">
        <f t="shared" si="8"/>
        <v>69.86</v>
      </c>
      <c r="BS6" s="33">
        <f t="shared" si="8"/>
        <v>70.34</v>
      </c>
      <c r="BT6" s="33">
        <f t="shared" si="8"/>
        <v>70.17</v>
      </c>
      <c r="BU6" s="33">
        <f t="shared" si="8"/>
        <v>75.040000000000006</v>
      </c>
      <c r="BV6" s="33">
        <f t="shared" si="8"/>
        <v>72.77</v>
      </c>
      <c r="BW6" s="33">
        <f t="shared" si="8"/>
        <v>67.92</v>
      </c>
      <c r="BX6" s="33">
        <f t="shared" si="8"/>
        <v>68.61</v>
      </c>
      <c r="BY6" s="33">
        <f t="shared" si="8"/>
        <v>65.7</v>
      </c>
      <c r="BZ6" s="32" t="str">
        <f>IF(BZ7="","",IF(BZ7="-","【-】","【"&amp;SUBSTITUTE(TEXT(BZ7,"#,##0.00"),"-","△")&amp;"】"))</f>
        <v>【59.44】</v>
      </c>
      <c r="CA6" s="33">
        <f>IF(CA7="",NA(),CA7)</f>
        <v>297.5</v>
      </c>
      <c r="CB6" s="33">
        <f t="shared" ref="CB6:CJ6" si="9">IF(CB7="",NA(),CB7)</f>
        <v>306.27</v>
      </c>
      <c r="CC6" s="33">
        <f t="shared" si="9"/>
        <v>292.94</v>
      </c>
      <c r="CD6" s="33">
        <f t="shared" si="9"/>
        <v>298.36</v>
      </c>
      <c r="CE6" s="33">
        <f t="shared" si="9"/>
        <v>299.13</v>
      </c>
      <c r="CF6" s="33">
        <f t="shared" si="9"/>
        <v>241.94</v>
      </c>
      <c r="CG6" s="33">
        <f t="shared" si="9"/>
        <v>243.06</v>
      </c>
      <c r="CH6" s="33">
        <f t="shared" si="9"/>
        <v>229.12</v>
      </c>
      <c r="CI6" s="33">
        <f t="shared" si="9"/>
        <v>241.18</v>
      </c>
      <c r="CJ6" s="33">
        <f t="shared" si="9"/>
        <v>247.94</v>
      </c>
      <c r="CK6" s="32" t="str">
        <f>IF(CK7="","",IF(CK7="-","【-】","【"&amp;SUBSTITUTE(TEXT(CK7,"#,##0.00"),"-","△")&amp;"】"))</f>
        <v>【272.79】</v>
      </c>
      <c r="CL6" s="33">
        <f>IF(CL7="",NA(),CL7)</f>
        <v>39.450000000000003</v>
      </c>
      <c r="CM6" s="33">
        <f t="shared" ref="CM6:CU6" si="10">IF(CM7="",NA(),CM7)</f>
        <v>39.450000000000003</v>
      </c>
      <c r="CN6" s="33">
        <f t="shared" si="10"/>
        <v>39.450000000000003</v>
      </c>
      <c r="CO6" s="33">
        <f t="shared" si="10"/>
        <v>40.43</v>
      </c>
      <c r="CP6" s="33">
        <f t="shared" si="10"/>
        <v>40.39</v>
      </c>
      <c r="CQ6" s="33">
        <f t="shared" si="10"/>
        <v>49.56</v>
      </c>
      <c r="CR6" s="33">
        <f t="shared" si="10"/>
        <v>51.83</v>
      </c>
      <c r="CS6" s="33">
        <f t="shared" si="10"/>
        <v>59.5</v>
      </c>
      <c r="CT6" s="33">
        <f t="shared" si="10"/>
        <v>53.84</v>
      </c>
      <c r="CU6" s="33">
        <f t="shared" si="10"/>
        <v>60.25</v>
      </c>
      <c r="CV6" s="32" t="str">
        <f>IF(CV7="","",IF(CV7="-","【-】","【"&amp;SUBSTITUTE(TEXT(CV7,"#,##0.00"),"-","△")&amp;"】"))</f>
        <v>【58.84】</v>
      </c>
      <c r="CW6" s="33">
        <f>IF(CW7="",NA(),CW7)</f>
        <v>99.05</v>
      </c>
      <c r="CX6" s="33">
        <f t="shared" ref="CX6:DF6" si="11">IF(CX7="",NA(),CX7)</f>
        <v>99.19</v>
      </c>
      <c r="CY6" s="33">
        <f t="shared" si="11"/>
        <v>99.21</v>
      </c>
      <c r="CZ6" s="33">
        <f t="shared" si="11"/>
        <v>100</v>
      </c>
      <c r="DA6" s="33">
        <f t="shared" si="11"/>
        <v>100</v>
      </c>
      <c r="DB6" s="33">
        <f t="shared" si="11"/>
        <v>98.1</v>
      </c>
      <c r="DC6" s="33">
        <f t="shared" si="11"/>
        <v>97.64</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372081</v>
      </c>
      <c r="D7" s="35">
        <v>47</v>
      </c>
      <c r="E7" s="35">
        <v>18</v>
      </c>
      <c r="F7" s="35">
        <v>0</v>
      </c>
      <c r="G7" s="35">
        <v>0</v>
      </c>
      <c r="H7" s="35" t="s">
        <v>96</v>
      </c>
      <c r="I7" s="35" t="s">
        <v>97</v>
      </c>
      <c r="J7" s="35" t="s">
        <v>98</v>
      </c>
      <c r="K7" s="35" t="s">
        <v>99</v>
      </c>
      <c r="L7" s="35" t="s">
        <v>100</v>
      </c>
      <c r="M7" s="36" t="s">
        <v>101</v>
      </c>
      <c r="N7" s="36" t="s">
        <v>102</v>
      </c>
      <c r="O7" s="36">
        <v>10.99</v>
      </c>
      <c r="P7" s="36">
        <v>100</v>
      </c>
      <c r="Q7" s="36">
        <v>3240</v>
      </c>
      <c r="R7" s="36">
        <v>68084</v>
      </c>
      <c r="S7" s="36">
        <v>222.71</v>
      </c>
      <c r="T7" s="36">
        <v>305.70999999999998</v>
      </c>
      <c r="U7" s="36">
        <v>7458</v>
      </c>
      <c r="V7" s="36">
        <v>30.32</v>
      </c>
      <c r="W7" s="36">
        <v>245.98</v>
      </c>
      <c r="X7" s="36">
        <v>100</v>
      </c>
      <c r="Y7" s="36">
        <v>100</v>
      </c>
      <c r="Z7" s="36">
        <v>100</v>
      </c>
      <c r="AA7" s="36">
        <v>100</v>
      </c>
      <c r="AB7" s="36">
        <v>100.02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188.97</v>
      </c>
      <c r="BK7" s="36">
        <v>202.91</v>
      </c>
      <c r="BL7" s="36">
        <v>232.83</v>
      </c>
      <c r="BM7" s="36">
        <v>261.08</v>
      </c>
      <c r="BN7" s="36">
        <v>241.49</v>
      </c>
      <c r="BO7" s="36">
        <v>345.93</v>
      </c>
      <c r="BP7" s="36">
        <v>69.89</v>
      </c>
      <c r="BQ7" s="36">
        <v>67.81</v>
      </c>
      <c r="BR7" s="36">
        <v>69.86</v>
      </c>
      <c r="BS7" s="36">
        <v>70.34</v>
      </c>
      <c r="BT7" s="36">
        <v>70.17</v>
      </c>
      <c r="BU7" s="36">
        <v>75.040000000000006</v>
      </c>
      <c r="BV7" s="36">
        <v>72.77</v>
      </c>
      <c r="BW7" s="36">
        <v>67.92</v>
      </c>
      <c r="BX7" s="36">
        <v>68.61</v>
      </c>
      <c r="BY7" s="36">
        <v>65.7</v>
      </c>
      <c r="BZ7" s="36">
        <v>59.44</v>
      </c>
      <c r="CA7" s="36">
        <v>297.5</v>
      </c>
      <c r="CB7" s="36">
        <v>306.27</v>
      </c>
      <c r="CC7" s="36">
        <v>292.94</v>
      </c>
      <c r="CD7" s="36">
        <v>298.36</v>
      </c>
      <c r="CE7" s="36">
        <v>299.13</v>
      </c>
      <c r="CF7" s="36">
        <v>241.94</v>
      </c>
      <c r="CG7" s="36">
        <v>243.06</v>
      </c>
      <c r="CH7" s="36">
        <v>229.12</v>
      </c>
      <c r="CI7" s="36">
        <v>241.18</v>
      </c>
      <c r="CJ7" s="36">
        <v>247.94</v>
      </c>
      <c r="CK7" s="36">
        <v>272.79000000000002</v>
      </c>
      <c r="CL7" s="36">
        <v>39.450000000000003</v>
      </c>
      <c r="CM7" s="36">
        <v>39.450000000000003</v>
      </c>
      <c r="CN7" s="36">
        <v>39.450000000000003</v>
      </c>
      <c r="CO7" s="36">
        <v>40.43</v>
      </c>
      <c r="CP7" s="36">
        <v>40.39</v>
      </c>
      <c r="CQ7" s="36">
        <v>49.56</v>
      </c>
      <c r="CR7" s="36">
        <v>51.83</v>
      </c>
      <c r="CS7" s="36">
        <v>59.5</v>
      </c>
      <c r="CT7" s="36">
        <v>53.84</v>
      </c>
      <c r="CU7" s="36">
        <v>60.25</v>
      </c>
      <c r="CV7" s="36">
        <v>58.84</v>
      </c>
      <c r="CW7" s="36">
        <v>99.05</v>
      </c>
      <c r="CX7" s="36">
        <v>99.19</v>
      </c>
      <c r="CY7" s="36">
        <v>99.21</v>
      </c>
      <c r="CZ7" s="36">
        <v>100</v>
      </c>
      <c r="DA7" s="36">
        <v>100</v>
      </c>
      <c r="DB7" s="36">
        <v>98.1</v>
      </c>
      <c r="DC7" s="36">
        <v>97.64</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C14-1069</cp:lastModifiedBy>
  <dcterms:created xsi:type="dcterms:W3CDTF">2017-02-08T03:24:05Z</dcterms:created>
  <dcterms:modified xsi:type="dcterms:W3CDTF">2017-02-12T03:15:13Z</dcterms:modified>
  <cp:category/>
</cp:coreProperties>
</file>