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00_本庁\15_環境部\0020_水処理課\18_農集・漁集\下水統計調査\公営企業経営実施調査・集中改革プラン\経営比較分析\提出（三豊市）\"/>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W10" i="4" s="1"/>
  <c r="O6" i="5"/>
  <c r="P10" i="4" s="1"/>
  <c r="N6" i="5"/>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BB8" i="4"/>
  <c r="W8" i="4"/>
  <c r="B8"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<sst xmlns="http://schemas.openxmlformats.org/spreadsheetml/2006/main" count="232" uniqueCount="111">
  <si>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</si>
  <si>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</si>
  <si>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</si>
  <si>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</si>
  <si>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</si>
  <si>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</si>
  <si>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</si>
  <si>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</si>
  <si>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</si>
  <si>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</si>
  <si>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</si>
  <si>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</si>
  <si>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</si>
  <si>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</si>
  <si>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</si>
  <si>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</si>
  <si>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</si>
  <si>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</si>
  <si>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</si>
  <si>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</si>
  <si>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</si>
  <si>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</si>
  <si>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</si>
  <si>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</si>
  <si>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</si>
  <si>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</si>
  <si>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</si>
  <si>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</si>
  <si>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</si>
  <si>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</si>
  <si>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</si>
  <si>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</si>
  <si>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</si>
  <si>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</si>
  <si>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</si>
  <si>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</si>
  <si>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</si>
  <si>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</si>
  <si>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</si>
  <si>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</si>
  <si>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</si>
  <si>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</si>
  <si>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</si>
  <si>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</si>
  <si>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</si>
  <si>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</si>
  <si>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</si>
  <si>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</si>
  <si>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</si>
  <si>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</si>
  <si>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</si>
  <si>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</si>
  <si>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</si>
  <si>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</si>
  <si>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</si>
  <si>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</si>
  <si>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</si>
  <si>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</si>
  <si>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</si>
  <si>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</si>
  <si>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</si>
  <si>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</si>
  <si>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</si>
  <si>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</si>
  <si>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</si>
  <si>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</si>
  <si>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</si>
  <si>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</si>
  <si>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</si>
  <si>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</si>
  <si>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</si>
  <si>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</si>
  <si>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</si>
  <si>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</si>
  <si>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</si>
  <si>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</si>
  <si>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</si>
  <si>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</si>
  <si>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</si>
  <si>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</si>
  <si>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</si>
  <si>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</si>
  <si>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</si>
  <si>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</si>
  <si>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</si>
  <si>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</si>
  <si>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</si>
  <si>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</si>
  <si>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</si>
  <si>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</si>
  <si>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</si>
  <si>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</si>
  <si>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</si>
  <si>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</si>
  <si>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</si>
  <si>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</si>
  <si>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香川県　三豊市</t>
  </si>
  <si>
    <t>法非適用</t>
  </si>
  <si>
    <t>下水道事業</t>
  </si>
  <si>
    <t>特定地域生活排水処理</t>
  </si>
  <si>
    <t>K2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</si>
  <si>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</si>
  <si>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</si>
  <si>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</si>
  <si>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</si>
  <si>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</si>
  <si>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</si>
  <si>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</si>
  <si>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本事業は、個別方式による合併処理浄化槽の為、管渠は無く管渠の老朽化指標はない。
　また、浄化槽本体については、浄化槽法に定められた保守点検・清掃・法定検査を適正に行っている。</t>
    <rPh sb="1" eb="2">
      <t>ホン</t>
    </rPh>
    <rPh sb="2" eb="4">
      <t>ジギョウ</t>
    </rPh>
    <rPh sb="6" eb="8">
      <t>コベツ</t>
    </rPh>
    <rPh sb="8" eb="10">
      <t>ホウシキ</t>
    </rPh>
    <rPh sb="13" eb="15">
      <t>ガッペイ</t>
    </rPh>
    <rPh sb="15" eb="17">
      <t>ショリ</t>
    </rPh>
    <rPh sb="17" eb="20">
      <t>ジョウカソウ</t>
    </rPh>
    <rPh sb="21" eb="22">
      <t>タメ</t>
    </rPh>
    <rPh sb="23" eb="25">
      <t>カンキョ</t>
    </rPh>
    <rPh sb="26" eb="27">
      <t>ナ</t>
    </rPh>
    <rPh sb="28" eb="30">
      <t>カンキョ</t>
    </rPh>
    <rPh sb="31" eb="34">
      <t>ロウキュウカ</t>
    </rPh>
    <rPh sb="34" eb="36">
      <t>シヒョウ</t>
    </rPh>
    <rPh sb="45" eb="48">
      <t>ジョウカソウ</t>
    </rPh>
    <rPh sb="48" eb="50">
      <t>ホンタイ</t>
    </rPh>
    <rPh sb="56" eb="59">
      <t>ジョウカソウ</t>
    </rPh>
    <rPh sb="59" eb="60">
      <t>ホウ</t>
    </rPh>
    <rPh sb="61" eb="62">
      <t>サダ</t>
    </rPh>
    <rPh sb="66" eb="68">
      <t>ホシュ</t>
    </rPh>
    <rPh sb="68" eb="70">
      <t>テンケン</t>
    </rPh>
    <rPh sb="71" eb="73">
      <t>セイソウ</t>
    </rPh>
    <rPh sb="74" eb="76">
      <t>ホウテイ</t>
    </rPh>
    <rPh sb="76" eb="78">
      <t>ケンサ</t>
    </rPh>
    <rPh sb="79" eb="81">
      <t>テキセイ</t>
    </rPh>
    <rPh sb="82" eb="83">
      <t>オコナ</t>
    </rPh>
    <phoneticPr fontId="4"/>
  </si>
  <si>
    <t>　本事業は、Ｈ17年度～Ｈ19年度で浄化槽設置を終了しており、現在は維持管理のみを行っている。
　収益的収支比率は100％であり、経費回収率も類似団体平均値を上回っているが、汚水処理原価は類似団体平均値より高くなっている。
　今後は、新規整備は行わないことから使用料の改定を行わない限り使用料収入の増加は見込めない。</t>
    <rPh sb="1" eb="2">
      <t>ホン</t>
    </rPh>
    <rPh sb="2" eb="4">
      <t>ジギョウ</t>
    </rPh>
    <rPh sb="9" eb="11">
      <t>ネンド</t>
    </rPh>
    <rPh sb="15" eb="17">
      <t>ネンド</t>
    </rPh>
    <rPh sb="18" eb="21">
      <t>ジョウカソウ</t>
    </rPh>
    <rPh sb="21" eb="23">
      <t>セッチ</t>
    </rPh>
    <rPh sb="24" eb="26">
      <t>シュウリョウ</t>
    </rPh>
    <rPh sb="31" eb="33">
      <t>ゲンザイ</t>
    </rPh>
    <rPh sb="34" eb="36">
      <t>イジ</t>
    </rPh>
    <rPh sb="36" eb="38">
      <t>カンリ</t>
    </rPh>
    <rPh sb="41" eb="42">
      <t>オコナ</t>
    </rPh>
    <rPh sb="49" eb="52">
      <t>シュウエキテキ</t>
    </rPh>
    <rPh sb="52" eb="54">
      <t>シュウシ</t>
    </rPh>
    <rPh sb="54" eb="56">
      <t>ヒリツ</t>
    </rPh>
    <rPh sb="65" eb="67">
      <t>ケイヒ</t>
    </rPh>
    <rPh sb="67" eb="69">
      <t>カイシュウ</t>
    </rPh>
    <rPh sb="69" eb="70">
      <t>リツ</t>
    </rPh>
    <rPh sb="71" eb="73">
      <t>ルイジ</t>
    </rPh>
    <rPh sb="73" eb="75">
      <t>ダンタイ</t>
    </rPh>
    <rPh sb="75" eb="78">
      <t>ヘイキンチ</t>
    </rPh>
    <rPh sb="79" eb="80">
      <t>ウワ</t>
    </rPh>
    <rPh sb="80" eb="81">
      <t>マワ</t>
    </rPh>
    <rPh sb="87" eb="89">
      <t>オスイ</t>
    </rPh>
    <rPh sb="89" eb="91">
      <t>ショリ</t>
    </rPh>
    <rPh sb="91" eb="93">
      <t>ゲンカ</t>
    </rPh>
    <rPh sb="103" eb="104">
      <t>タカ</t>
    </rPh>
    <rPh sb="113" eb="115">
      <t>コンゴ</t>
    </rPh>
    <rPh sb="117" eb="119">
      <t>シンキ</t>
    </rPh>
    <rPh sb="119" eb="121">
      <t>セイビ</t>
    </rPh>
    <rPh sb="122" eb="123">
      <t>オコナ</t>
    </rPh>
    <rPh sb="130" eb="133">
      <t>シヨウリョウ</t>
    </rPh>
    <rPh sb="134" eb="136">
      <t>カイテイ</t>
    </rPh>
    <rPh sb="137" eb="138">
      <t>オコナ</t>
    </rPh>
    <rPh sb="141" eb="142">
      <t>カギ</t>
    </rPh>
    <rPh sb="143" eb="146">
      <t>シヨウリョウ</t>
    </rPh>
    <rPh sb="146" eb="148">
      <t>シュウニュウ</t>
    </rPh>
    <rPh sb="149" eb="151">
      <t>ゾウカ</t>
    </rPh>
    <rPh sb="152" eb="154">
      <t>ミコ</t>
    </rPh>
    <phoneticPr fontId="4"/>
  </si>
  <si>
    <t>　三豊市では、生活排水処理は下水道ではなく浄化槽で行うとの方針のもと、約2000基ある浄化槽の適正な維持管理をこれからも行うことにより、故障等の早期発見に努め、維持管理費（修繕費）の削減を図り併せて浄化槽の長寿命化を目指していく。</t>
    <rPh sb="1" eb="4">
      <t>ミトヨシ</t>
    </rPh>
    <rPh sb="7" eb="9">
      <t>セイカツ</t>
    </rPh>
    <rPh sb="9" eb="11">
      <t>ハイスイ</t>
    </rPh>
    <rPh sb="11" eb="13">
      <t>ショリ</t>
    </rPh>
    <rPh sb="14" eb="17">
      <t>ゲスイドウ</t>
    </rPh>
    <rPh sb="21" eb="24">
      <t>ジョウカソウ</t>
    </rPh>
    <rPh sb="25" eb="26">
      <t>オコナ</t>
    </rPh>
    <rPh sb="29" eb="31">
      <t>ホウシン</t>
    </rPh>
    <rPh sb="35" eb="36">
      <t>ヤク</t>
    </rPh>
    <rPh sb="40" eb="41">
      <t>キ</t>
    </rPh>
    <rPh sb="43" eb="46">
      <t>ジョウカソウ</t>
    </rPh>
    <rPh sb="47" eb="49">
      <t>テキセイ</t>
    </rPh>
    <rPh sb="50" eb="52">
      <t>イジ</t>
    </rPh>
    <rPh sb="52" eb="54">
      <t>カンリ</t>
    </rPh>
    <rPh sb="60" eb="61">
      <t>オコナ</t>
    </rPh>
    <rPh sb="68" eb="70">
      <t>コショウ</t>
    </rPh>
    <rPh sb="70" eb="71">
      <t>トウ</t>
    </rPh>
    <rPh sb="72" eb="74">
      <t>ソウキ</t>
    </rPh>
    <rPh sb="74" eb="76">
      <t>ハッケン</t>
    </rPh>
    <rPh sb="77" eb="78">
      <t>ツト</t>
    </rPh>
    <rPh sb="80" eb="82">
      <t>イジ</t>
    </rPh>
    <rPh sb="82" eb="85">
      <t>カンリヒ</t>
    </rPh>
    <rPh sb="86" eb="89">
      <t>シュウゼンヒ</t>
    </rPh>
    <rPh sb="91" eb="93">
      <t>サクゲン</t>
    </rPh>
    <rPh sb="94" eb="95">
      <t>ハカ</t>
    </rPh>
    <rPh sb="96" eb="97">
      <t>アワ</t>
    </rPh>
    <rPh sb="99" eb="102">
      <t>ジョウカソウ</t>
    </rPh>
    <rPh sb="103" eb="104">
      <t>チョウ</t>
    </rPh>
    <rPh sb="104" eb="107">
      <t>ジュミョウカ</t>
    </rPh>
    <rPh sb="108" eb="110">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</si>
</sst>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0625840"/>
        <c:axId val="199568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20625840"/>
        <c:axId val="199568024"/>
      </c:lineChart>
      <c:dateAx>
        <c:axId val="120625840"/>
        <c:scaling>
          <c:orientation val="minMax"/>
        </c:scaling>
        <c:delete val="1"/>
        <c:axPos val="b"/>
        <c:numFmt formatCode="ge" sourceLinked="1"/>
        <c:majorTickMark val="none"/>
        <c:minorTickMark val="none"/>
        <c:tickLblPos val="none"/>
        <c:crossAx val="199568024"/>
        <c:crosses val="autoZero"/>
        <c:auto val="1"/>
        <c:lblOffset val="100"/>
        <c:baseTimeUnit val="years"/>
      </c:dateAx>
      <c:valAx>
        <c:axId val="199568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62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43.19</c:v>
                </c:pt>
                <c:pt idx="1">
                  <c:v>39.450000000000003</c:v>
                </c:pt>
                <c:pt idx="2">
                  <c:v>39.450000000000003</c:v>
                </c:pt>
                <c:pt idx="3">
                  <c:v>39.450000000000003</c:v>
                </c:pt>
                <c:pt idx="4">
                  <c:v>40.43</c:v>
                </c:pt>
              </c:numCache>
            </c:numRef>
          </c:val>
        </c:ser>
        <c:dLbls>
          <c:showLegendKey val="0"/>
          <c:showVal val="0"/>
          <c:showCatName val="0"/>
          <c:showSerName val="0"/>
          <c:showPercent val="0"/>
          <c:showBubbleSize val="0"/>
        </c:dLbls>
        <c:gapWidth val="150"/>
        <c:axId val="201360040"/>
        <c:axId val="20136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49.07</c:v>
                </c:pt>
                <c:pt idx="1">
                  <c:v>49.56</c:v>
                </c:pt>
                <c:pt idx="2">
                  <c:v>51.83</c:v>
                </c:pt>
                <c:pt idx="3">
                  <c:v>59.5</c:v>
                </c:pt>
                <c:pt idx="4">
                  <c:v>53.84</c:v>
                </c:pt>
              </c:numCache>
            </c:numRef>
          </c:val>
          <c:smooth val="0"/>
        </c:ser>
        <c:dLbls>
          <c:showLegendKey val="0"/>
          <c:showVal val="0"/>
          <c:showCatName val="0"/>
          <c:showSerName val="0"/>
          <c:showPercent val="0"/>
          <c:showBubbleSize val="0"/>
        </c:dLbls>
        <c:marker val="1"/>
        <c:smooth val="0"/>
        <c:axId val="201360040"/>
        <c:axId val="201360432"/>
      </c:lineChart>
      <c:dateAx>
        <c:axId val="201360040"/>
        <c:scaling>
          <c:orientation val="minMax"/>
        </c:scaling>
        <c:delete val="1"/>
        <c:axPos val="b"/>
        <c:numFmt formatCode="ge" sourceLinked="1"/>
        <c:majorTickMark val="none"/>
        <c:minorTickMark val="none"/>
        <c:tickLblPos val="none"/>
        <c:crossAx val="201360432"/>
        <c:crosses val="autoZero"/>
        <c:auto val="1"/>
        <c:lblOffset val="100"/>
        <c:baseTimeUnit val="years"/>
      </c:dateAx>
      <c:valAx>
        <c:axId val="20136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360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98.86</c:v>
                </c:pt>
                <c:pt idx="1">
                  <c:v>99.05</c:v>
                </c:pt>
                <c:pt idx="2">
                  <c:v>99.19</c:v>
                </c:pt>
                <c:pt idx="3">
                  <c:v>99.21</c:v>
                </c:pt>
                <c:pt idx="4">
                  <c:v>100</c:v>
                </c:pt>
              </c:numCache>
            </c:numRef>
          </c:val>
        </c:ser>
        <c:dLbls>
          <c:showLegendKey val="0"/>
          <c:showVal val="0"/>
          <c:showCatName val="0"/>
          <c:showSerName val="0"/>
          <c:showPercent val="0"/>
          <c:showBubbleSize val="0"/>
        </c:dLbls>
        <c:gapWidth val="150"/>
        <c:axId val="201361608"/>
        <c:axId val="20136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94.05</c:v>
                </c:pt>
                <c:pt idx="1">
                  <c:v>98.1</c:v>
                </c:pt>
                <c:pt idx="2">
                  <c:v>97.64</c:v>
                </c:pt>
                <c:pt idx="3">
                  <c:v>92.37</c:v>
                </c:pt>
                <c:pt idx="4">
                  <c:v>95.04</c:v>
                </c:pt>
              </c:numCache>
            </c:numRef>
          </c:val>
          <c:smooth val="0"/>
        </c:ser>
        <c:dLbls>
          <c:showLegendKey val="0"/>
          <c:showVal val="0"/>
          <c:showCatName val="0"/>
          <c:showSerName val="0"/>
          <c:showPercent val="0"/>
          <c:showBubbleSize val="0"/>
        </c:dLbls>
        <c:marker val="1"/>
        <c:smooth val="0"/>
        <c:axId val="201361608"/>
        <c:axId val="201362000"/>
      </c:lineChart>
      <c:dateAx>
        <c:axId val="201361608"/>
        <c:scaling>
          <c:orientation val="minMax"/>
        </c:scaling>
        <c:delete val="1"/>
        <c:axPos val="b"/>
        <c:numFmt formatCode="ge" sourceLinked="1"/>
        <c:majorTickMark val="none"/>
        <c:minorTickMark val="none"/>
        <c:tickLblPos val="none"/>
        <c:crossAx val="201362000"/>
        <c:crosses val="autoZero"/>
        <c:auto val="1"/>
        <c:lblOffset val="100"/>
        <c:baseTimeUnit val="years"/>
      </c:dateAx>
      <c:valAx>
        <c:axId val="20136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361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01195048"/>
        <c:axId val="200389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1195048"/>
        <c:axId val="200389032"/>
      </c:lineChart>
      <c:dateAx>
        <c:axId val="201195048"/>
        <c:scaling>
          <c:orientation val="minMax"/>
        </c:scaling>
        <c:delete val="1"/>
        <c:axPos val="b"/>
        <c:numFmt formatCode="ge" sourceLinked="1"/>
        <c:majorTickMark val="none"/>
        <c:minorTickMark val="none"/>
        <c:tickLblPos val="none"/>
        <c:crossAx val="200389032"/>
        <c:crosses val="autoZero"/>
        <c:auto val="1"/>
        <c:lblOffset val="100"/>
        <c:baseTimeUnit val="years"/>
      </c:dateAx>
      <c:valAx>
        <c:axId val="200389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195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1192776"/>
        <c:axId val="201167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1192776"/>
        <c:axId val="201167752"/>
      </c:lineChart>
      <c:dateAx>
        <c:axId val="201192776"/>
        <c:scaling>
          <c:orientation val="minMax"/>
        </c:scaling>
        <c:delete val="1"/>
        <c:axPos val="b"/>
        <c:numFmt formatCode="ge" sourceLinked="1"/>
        <c:majorTickMark val="none"/>
        <c:minorTickMark val="none"/>
        <c:tickLblPos val="none"/>
        <c:crossAx val="201167752"/>
        <c:crosses val="autoZero"/>
        <c:auto val="1"/>
        <c:lblOffset val="100"/>
        <c:baseTimeUnit val="years"/>
      </c:dateAx>
      <c:valAx>
        <c:axId val="201167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19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1227680"/>
        <c:axId val="201256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1227680"/>
        <c:axId val="201256840"/>
      </c:lineChart>
      <c:dateAx>
        <c:axId val="201227680"/>
        <c:scaling>
          <c:orientation val="minMax"/>
        </c:scaling>
        <c:delete val="1"/>
        <c:axPos val="b"/>
        <c:numFmt formatCode="ge" sourceLinked="1"/>
        <c:majorTickMark val="none"/>
        <c:minorTickMark val="none"/>
        <c:tickLblPos val="none"/>
        <c:crossAx val="201256840"/>
        <c:crosses val="autoZero"/>
        <c:auto val="1"/>
        <c:lblOffset val="100"/>
        <c:baseTimeUnit val="years"/>
      </c:dateAx>
      <c:valAx>
        <c:axId val="201256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22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1272368"/>
        <c:axId val="201272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1272368"/>
        <c:axId val="201272760"/>
      </c:lineChart>
      <c:dateAx>
        <c:axId val="201272368"/>
        <c:scaling>
          <c:orientation val="minMax"/>
        </c:scaling>
        <c:delete val="1"/>
        <c:axPos val="b"/>
        <c:numFmt formatCode="ge" sourceLinked="1"/>
        <c:majorTickMark val="none"/>
        <c:minorTickMark val="none"/>
        <c:tickLblPos val="none"/>
        <c:crossAx val="201272760"/>
        <c:crosses val="autoZero"/>
        <c:auto val="1"/>
        <c:lblOffset val="100"/>
        <c:baseTimeUnit val="years"/>
      </c:dateAx>
      <c:valAx>
        <c:axId val="201272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27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1273936"/>
        <c:axId val="201274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1273936"/>
        <c:axId val="201274328"/>
      </c:lineChart>
      <c:dateAx>
        <c:axId val="201273936"/>
        <c:scaling>
          <c:orientation val="minMax"/>
        </c:scaling>
        <c:delete val="1"/>
        <c:axPos val="b"/>
        <c:numFmt formatCode="ge" sourceLinked="1"/>
        <c:majorTickMark val="none"/>
        <c:minorTickMark val="none"/>
        <c:tickLblPos val="none"/>
        <c:crossAx val="201274328"/>
        <c:crosses val="autoZero"/>
        <c:auto val="1"/>
        <c:lblOffset val="100"/>
        <c:baseTimeUnit val="years"/>
      </c:dateAx>
      <c:valAx>
        <c:axId val="201274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27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1112440"/>
        <c:axId val="20111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195.88</c:v>
                </c:pt>
                <c:pt idx="1">
                  <c:v>188.97</c:v>
                </c:pt>
                <c:pt idx="2">
                  <c:v>202.91</c:v>
                </c:pt>
                <c:pt idx="3">
                  <c:v>232.83</c:v>
                </c:pt>
                <c:pt idx="4">
                  <c:v>261.08</c:v>
                </c:pt>
              </c:numCache>
            </c:numRef>
          </c:val>
          <c:smooth val="0"/>
        </c:ser>
        <c:dLbls>
          <c:showLegendKey val="0"/>
          <c:showVal val="0"/>
          <c:showCatName val="0"/>
          <c:showSerName val="0"/>
          <c:showPercent val="0"/>
          <c:showBubbleSize val="0"/>
        </c:dLbls>
        <c:marker val="1"/>
        <c:smooth val="0"/>
        <c:axId val="201112440"/>
        <c:axId val="201112832"/>
      </c:lineChart>
      <c:dateAx>
        <c:axId val="201112440"/>
        <c:scaling>
          <c:orientation val="minMax"/>
        </c:scaling>
        <c:delete val="1"/>
        <c:axPos val="b"/>
        <c:numFmt formatCode="ge" sourceLinked="1"/>
        <c:majorTickMark val="none"/>
        <c:minorTickMark val="none"/>
        <c:tickLblPos val="none"/>
        <c:crossAx val="201112832"/>
        <c:crosses val="autoZero"/>
        <c:auto val="1"/>
        <c:lblOffset val="100"/>
        <c:baseTimeUnit val="years"/>
      </c:dateAx>
      <c:valAx>
        <c:axId val="20111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112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74.569999999999993</c:v>
                </c:pt>
                <c:pt idx="1">
                  <c:v>69.89</c:v>
                </c:pt>
                <c:pt idx="2">
                  <c:v>67.81</c:v>
                </c:pt>
                <c:pt idx="3">
                  <c:v>69.86</c:v>
                </c:pt>
                <c:pt idx="4">
                  <c:v>70.34</c:v>
                </c:pt>
              </c:numCache>
            </c:numRef>
          </c:val>
        </c:ser>
        <c:dLbls>
          <c:showLegendKey val="0"/>
          <c:showVal val="0"/>
          <c:showCatName val="0"/>
          <c:showSerName val="0"/>
          <c:showPercent val="0"/>
          <c:showBubbleSize val="0"/>
        </c:dLbls>
        <c:gapWidth val="150"/>
        <c:axId val="201114008"/>
        <c:axId val="20111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69.67</c:v>
                </c:pt>
                <c:pt idx="1">
                  <c:v>75.040000000000006</c:v>
                </c:pt>
                <c:pt idx="2">
                  <c:v>72.77</c:v>
                </c:pt>
                <c:pt idx="3">
                  <c:v>67.92</c:v>
                </c:pt>
                <c:pt idx="4">
                  <c:v>68.61</c:v>
                </c:pt>
              </c:numCache>
            </c:numRef>
          </c:val>
          <c:smooth val="0"/>
        </c:ser>
        <c:dLbls>
          <c:showLegendKey val="0"/>
          <c:showVal val="0"/>
          <c:showCatName val="0"/>
          <c:showSerName val="0"/>
          <c:showPercent val="0"/>
          <c:showBubbleSize val="0"/>
        </c:dLbls>
        <c:marker val="1"/>
        <c:smooth val="0"/>
        <c:axId val="201114008"/>
        <c:axId val="201114400"/>
      </c:lineChart>
      <c:dateAx>
        <c:axId val="201114008"/>
        <c:scaling>
          <c:orientation val="minMax"/>
        </c:scaling>
        <c:delete val="1"/>
        <c:axPos val="b"/>
        <c:numFmt formatCode="ge" sourceLinked="1"/>
        <c:majorTickMark val="none"/>
        <c:minorTickMark val="none"/>
        <c:tickLblPos val="none"/>
        <c:crossAx val="201114400"/>
        <c:crosses val="autoZero"/>
        <c:auto val="1"/>
        <c:lblOffset val="100"/>
        <c:baseTimeUnit val="years"/>
      </c:dateAx>
      <c:valAx>
        <c:axId val="20111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114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279.95999999999998</c:v>
                </c:pt>
                <c:pt idx="1">
                  <c:v>297.5</c:v>
                </c:pt>
                <c:pt idx="2">
                  <c:v>306.27</c:v>
                </c:pt>
                <c:pt idx="3">
                  <c:v>292.94</c:v>
                </c:pt>
                <c:pt idx="4">
                  <c:v>298.36</c:v>
                </c:pt>
              </c:numCache>
            </c:numRef>
          </c:val>
        </c:ser>
        <c:dLbls>
          <c:showLegendKey val="0"/>
          <c:showVal val="0"/>
          <c:showCatName val="0"/>
          <c:showSerName val="0"/>
          <c:showPercent val="0"/>
          <c:showBubbleSize val="0"/>
        </c:dLbls>
        <c:gapWidth val="150"/>
        <c:axId val="201115576"/>
        <c:axId val="20111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255.44</c:v>
                </c:pt>
                <c:pt idx="1">
                  <c:v>241.94</c:v>
                </c:pt>
                <c:pt idx="2">
                  <c:v>243.06</c:v>
                </c:pt>
                <c:pt idx="3">
                  <c:v>229.12</c:v>
                </c:pt>
                <c:pt idx="4">
                  <c:v>241.18</c:v>
                </c:pt>
              </c:numCache>
            </c:numRef>
          </c:val>
          <c:smooth val="0"/>
        </c:ser>
        <c:dLbls>
          <c:showLegendKey val="0"/>
          <c:showVal val="0"/>
          <c:showCatName val="0"/>
          <c:showSerName val="0"/>
          <c:showPercent val="0"/>
          <c:showBubbleSize val="0"/>
        </c:dLbls>
        <c:marker val="1"/>
        <c:smooth val="0"/>
        <c:axId val="201115576"/>
        <c:axId val="201115968"/>
      </c:lineChart>
      <c:dateAx>
        <c:axId val="201115576"/>
        <c:scaling>
          <c:orientation val="minMax"/>
        </c:scaling>
        <c:delete val="1"/>
        <c:axPos val="b"/>
        <c:numFmt formatCode="ge" sourceLinked="1"/>
        <c:majorTickMark val="none"/>
        <c:minorTickMark val="none"/>
        <c:tickLblPos val="none"/>
        <c:crossAx val="201115968"/>
        <c:crosses val="autoZero"/>
        <c:auto val="1"/>
        <c:lblOffset val="100"/>
        <c:baseTimeUnit val="years"/>
      </c:dateAx>
      <c:valAx>
        <c:axId val="20111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115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B1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香川県　三豊市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K2</v>
      </c>
      <c r="X8" s="70"/>
      <c r="Y8" s="70"/>
      <c r="Z8" s="70"/>
      <c r="AA8" s="70"/>
      <c r="AB8" s="70"/>
      <c r="AC8" s="70"/>
      <c r="AD8" s="3"/>
      <c r="AE8" s="3"/>
      <c r="AF8" s="3"/>
      <c r="AG8" s="3"/>
      <c r="AH8" s="3"/>
      <c r="AI8" s="3"/>
      <c r="AJ8" s="3"/>
      <c r="AK8" s="3"/>
      <c r="AL8" s="64">
        <f>データ!R6</f>
        <v>68765</v>
      </c>
      <c r="AM8" s="64"/>
      <c r="AN8" s="64"/>
      <c r="AO8" s="64"/>
      <c r="AP8" s="64"/>
      <c r="AQ8" s="64"/>
      <c r="AR8" s="64"/>
      <c r="AS8" s="64"/>
      <c r="AT8" s="63">
        <f>データ!S6</f>
        <v>222.71</v>
      </c>
      <c r="AU8" s="63"/>
      <c r="AV8" s="63"/>
      <c r="AW8" s="63"/>
      <c r="AX8" s="63"/>
      <c r="AY8" s="63"/>
      <c r="AZ8" s="63"/>
      <c r="BA8" s="63"/>
      <c r="BB8" s="63">
        <f>データ!T6</f>
        <v>308.76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10.92</v>
      </c>
      <c r="Q10" s="63"/>
      <c r="R10" s="63"/>
      <c r="S10" s="63"/>
      <c r="T10" s="63"/>
      <c r="U10" s="63"/>
      <c r="V10" s="63"/>
      <c r="W10" s="63">
        <f>データ!P6</f>
        <v>100</v>
      </c>
      <c r="X10" s="63"/>
      <c r="Y10" s="63"/>
      <c r="Z10" s="63"/>
      <c r="AA10" s="63"/>
      <c r="AB10" s="63"/>
      <c r="AC10" s="63"/>
      <c r="AD10" s="64">
        <f>データ!Q6</f>
        <v>3240</v>
      </c>
      <c r="AE10" s="64"/>
      <c r="AF10" s="64"/>
      <c r="AG10" s="64"/>
      <c r="AH10" s="64"/>
      <c r="AI10" s="64"/>
      <c r="AJ10" s="64"/>
      <c r="AK10" s="2"/>
      <c r="AL10" s="64">
        <f>データ!U6</f>
        <v>7477</v>
      </c>
      <c r="AM10" s="64"/>
      <c r="AN10" s="64"/>
      <c r="AO10" s="64"/>
      <c r="AP10" s="64"/>
      <c r="AQ10" s="64"/>
      <c r="AR10" s="64"/>
      <c r="AS10" s="64"/>
      <c r="AT10" s="63">
        <f>データ!V6</f>
        <v>30.32</v>
      </c>
      <c r="AU10" s="63"/>
      <c r="AV10" s="63"/>
      <c r="AW10" s="63"/>
      <c r="AX10" s="63"/>
      <c r="AY10" s="63"/>
      <c r="AZ10" s="63"/>
      <c r="BA10" s="63"/>
      <c r="BB10" s="63">
        <f>データ!W6</f>
        <v>246.6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372081</v>
      </c>
      <c r="D6" s="31">
        <f t="shared" si="3"/>
        <v>47</v>
      </c>
      <c r="E6" s="31">
        <f t="shared" si="3"/>
        <v>18</v>
      </c>
      <c r="F6" s="31">
        <f t="shared" si="3"/>
        <v>0</v>
      </c>
      <c r="G6" s="31">
        <f t="shared" si="3"/>
        <v>0</v>
      </c>
      <c r="H6" s="31" t="str">
        <f t="shared" si="3"/>
        <v>香川県　三豊市</v>
      </c>
      <c r="I6" s="31" t="str">
        <f t="shared" si="3"/>
        <v>法非適用</v>
      </c>
      <c r="J6" s="31" t="str">
        <f t="shared" si="3"/>
        <v>下水道事業</v>
      </c>
      <c r="K6" s="31" t="str">
        <f t="shared" si="3"/>
        <v>特定地域生活排水処理</v>
      </c>
      <c r="L6" s="31" t="str">
        <f t="shared" si="3"/>
        <v>K2</v>
      </c>
      <c r="M6" s="32" t="str">
        <f t="shared" si="3"/>
        <v>-</v>
      </c>
      <c r="N6" s="32" t="str">
        <f t="shared" si="3"/>
        <v>該当数値なし</v>
      </c>
      <c r="O6" s="32">
        <f t="shared" si="3"/>
        <v>10.92</v>
      </c>
      <c r="P6" s="32">
        <f t="shared" si="3"/>
        <v>100</v>
      </c>
      <c r="Q6" s="32">
        <f t="shared" si="3"/>
        <v>3240</v>
      </c>
      <c r="R6" s="32">
        <f t="shared" si="3"/>
        <v>68765</v>
      </c>
      <c r="S6" s="32">
        <f t="shared" si="3"/>
        <v>222.71</v>
      </c>
      <c r="T6" s="32">
        <f t="shared" si="3"/>
        <v>308.76</v>
      </c>
      <c r="U6" s="32">
        <f t="shared" si="3"/>
        <v>7477</v>
      </c>
      <c r="V6" s="32">
        <f t="shared" si="3"/>
        <v>30.32</v>
      </c>
      <c r="W6" s="32">
        <f t="shared" si="3"/>
        <v>246.6</v>
      </c>
      <c r="X6" s="33">
        <f>IF(X7="",NA(),X7)</f>
        <v>100</v>
      </c>
      <c r="Y6" s="33">
        <f t="shared" ref="Y6:AG6" si="4">IF(Y7="",NA(),Y7)</f>
        <v>100</v>
      </c>
      <c r="Z6" s="33">
        <f t="shared" si="4"/>
        <v>100</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195.88</v>
      </c>
      <c r="BK6" s="33">
        <f t="shared" si="7"/>
        <v>188.97</v>
      </c>
      <c r="BL6" s="33">
        <f t="shared" si="7"/>
        <v>202.91</v>
      </c>
      <c r="BM6" s="33">
        <f t="shared" si="7"/>
        <v>232.83</v>
      </c>
      <c r="BN6" s="33">
        <f t="shared" si="7"/>
        <v>261.08</v>
      </c>
      <c r="BO6" s="32" t="str">
        <f>IF(BO7="","",IF(BO7="-","【-】","【"&amp;SUBSTITUTE(TEXT(BO7,"#,##0.00"),"-","△")&amp;"】"))</f>
        <v>【375.36】</v>
      </c>
      <c r="BP6" s="33">
        <f>IF(BP7="",NA(),BP7)</f>
        <v>74.569999999999993</v>
      </c>
      <c r="BQ6" s="33">
        <f t="shared" ref="BQ6:BY6" si="8">IF(BQ7="",NA(),BQ7)</f>
        <v>69.89</v>
      </c>
      <c r="BR6" s="33">
        <f t="shared" si="8"/>
        <v>67.81</v>
      </c>
      <c r="BS6" s="33">
        <f t="shared" si="8"/>
        <v>69.86</v>
      </c>
      <c r="BT6" s="33">
        <f t="shared" si="8"/>
        <v>70.34</v>
      </c>
      <c r="BU6" s="33">
        <f t="shared" si="8"/>
        <v>69.67</v>
      </c>
      <c r="BV6" s="33">
        <f t="shared" si="8"/>
        <v>75.040000000000006</v>
      </c>
      <c r="BW6" s="33">
        <f t="shared" si="8"/>
        <v>72.77</v>
      </c>
      <c r="BX6" s="33">
        <f t="shared" si="8"/>
        <v>67.92</v>
      </c>
      <c r="BY6" s="33">
        <f t="shared" si="8"/>
        <v>68.61</v>
      </c>
      <c r="BZ6" s="32" t="str">
        <f>IF(BZ7="","",IF(BZ7="-","【-】","【"&amp;SUBSTITUTE(TEXT(BZ7,"#,##0.00"),"-","△")&amp;"】"))</f>
        <v>【60.44】</v>
      </c>
      <c r="CA6" s="33">
        <f>IF(CA7="",NA(),CA7)</f>
        <v>279.95999999999998</v>
      </c>
      <c r="CB6" s="33">
        <f t="shared" ref="CB6:CJ6" si="9">IF(CB7="",NA(),CB7)</f>
        <v>297.5</v>
      </c>
      <c r="CC6" s="33">
        <f t="shared" si="9"/>
        <v>306.27</v>
      </c>
      <c r="CD6" s="33">
        <f t="shared" si="9"/>
        <v>292.94</v>
      </c>
      <c r="CE6" s="33">
        <f t="shared" si="9"/>
        <v>298.36</v>
      </c>
      <c r="CF6" s="33">
        <f t="shared" si="9"/>
        <v>255.44</v>
      </c>
      <c r="CG6" s="33">
        <f t="shared" si="9"/>
        <v>241.94</v>
      </c>
      <c r="CH6" s="33">
        <f t="shared" si="9"/>
        <v>243.06</v>
      </c>
      <c r="CI6" s="33">
        <f t="shared" si="9"/>
        <v>229.12</v>
      </c>
      <c r="CJ6" s="33">
        <f t="shared" si="9"/>
        <v>241.18</v>
      </c>
      <c r="CK6" s="32" t="str">
        <f>IF(CK7="","",IF(CK7="-","【-】","【"&amp;SUBSTITUTE(TEXT(CK7,"#,##0.00"),"-","△")&amp;"】"))</f>
        <v>【267.61】</v>
      </c>
      <c r="CL6" s="33">
        <f>IF(CL7="",NA(),CL7)</f>
        <v>43.19</v>
      </c>
      <c r="CM6" s="33">
        <f t="shared" ref="CM6:CU6" si="10">IF(CM7="",NA(),CM7)</f>
        <v>39.450000000000003</v>
      </c>
      <c r="CN6" s="33">
        <f t="shared" si="10"/>
        <v>39.450000000000003</v>
      </c>
      <c r="CO6" s="33">
        <f t="shared" si="10"/>
        <v>39.450000000000003</v>
      </c>
      <c r="CP6" s="33">
        <f t="shared" si="10"/>
        <v>40.43</v>
      </c>
      <c r="CQ6" s="33">
        <f t="shared" si="10"/>
        <v>49.07</v>
      </c>
      <c r="CR6" s="33">
        <f t="shared" si="10"/>
        <v>49.56</v>
      </c>
      <c r="CS6" s="33">
        <f t="shared" si="10"/>
        <v>51.83</v>
      </c>
      <c r="CT6" s="33">
        <f t="shared" si="10"/>
        <v>59.5</v>
      </c>
      <c r="CU6" s="33">
        <f t="shared" si="10"/>
        <v>53.84</v>
      </c>
      <c r="CV6" s="32" t="str">
        <f>IF(CV7="","",IF(CV7="-","【-】","【"&amp;SUBSTITUTE(TEXT(CV7,"#,##0.00"),"-","△")&amp;"】"))</f>
        <v>【57.75】</v>
      </c>
      <c r="CW6" s="33">
        <f>IF(CW7="",NA(),CW7)</f>
        <v>98.86</v>
      </c>
      <c r="CX6" s="33">
        <f t="shared" ref="CX6:DF6" si="11">IF(CX7="",NA(),CX7)</f>
        <v>99.05</v>
      </c>
      <c r="CY6" s="33">
        <f t="shared" si="11"/>
        <v>99.19</v>
      </c>
      <c r="CZ6" s="33">
        <f t="shared" si="11"/>
        <v>99.21</v>
      </c>
      <c r="DA6" s="33">
        <f t="shared" si="11"/>
        <v>100</v>
      </c>
      <c r="DB6" s="33">
        <f t="shared" si="11"/>
        <v>94.05</v>
      </c>
      <c r="DC6" s="33">
        <f t="shared" si="11"/>
        <v>98.1</v>
      </c>
      <c r="DD6" s="33">
        <f t="shared" si="11"/>
        <v>97.64</v>
      </c>
      <c r="DE6" s="33">
        <f t="shared" si="11"/>
        <v>92.37</v>
      </c>
      <c r="DF6" s="33">
        <f t="shared" si="11"/>
        <v>95.04</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372081</v>
      </c>
      <c r="D7" s="35">
        <v>47</v>
      </c>
      <c r="E7" s="35">
        <v>18</v>
      </c>
      <c r="F7" s="35">
        <v>0</v>
      </c>
      <c r="G7" s="35">
        <v>0</v>
      </c>
      <c r="H7" s="35" t="s">
        <v>96</v>
      </c>
      <c r="I7" s="35" t="s">
        <v>97</v>
      </c>
      <c r="J7" s="35" t="s">
        <v>98</v>
      </c>
      <c r="K7" s="35" t="s">
        <v>99</v>
      </c>
      <c r="L7" s="35" t="s">
        <v>100</v>
      </c>
      <c r="M7" s="36" t="s">
        <v>101</v>
      </c>
      <c r="N7" s="36" t="s">
        <v>102</v>
      </c>
      <c r="O7" s="36">
        <v>10.92</v>
      </c>
      <c r="P7" s="36">
        <v>100</v>
      </c>
      <c r="Q7" s="36">
        <v>3240</v>
      </c>
      <c r="R7" s="36">
        <v>68765</v>
      </c>
      <c r="S7" s="36">
        <v>222.71</v>
      </c>
      <c r="T7" s="36">
        <v>308.76</v>
      </c>
      <c r="U7" s="36">
        <v>7477</v>
      </c>
      <c r="V7" s="36">
        <v>30.32</v>
      </c>
      <c r="W7" s="36">
        <v>246.6</v>
      </c>
      <c r="X7" s="36">
        <v>100</v>
      </c>
      <c r="Y7" s="36">
        <v>100</v>
      </c>
      <c r="Z7" s="36">
        <v>100</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195.88</v>
      </c>
      <c r="BK7" s="36">
        <v>188.97</v>
      </c>
      <c r="BL7" s="36">
        <v>202.91</v>
      </c>
      <c r="BM7" s="36">
        <v>232.83</v>
      </c>
      <c r="BN7" s="36">
        <v>261.08</v>
      </c>
      <c r="BO7" s="36">
        <v>375.36</v>
      </c>
      <c r="BP7" s="36">
        <v>74.569999999999993</v>
      </c>
      <c r="BQ7" s="36">
        <v>69.89</v>
      </c>
      <c r="BR7" s="36">
        <v>67.81</v>
      </c>
      <c r="BS7" s="36">
        <v>69.86</v>
      </c>
      <c r="BT7" s="36">
        <v>70.34</v>
      </c>
      <c r="BU7" s="36">
        <v>69.67</v>
      </c>
      <c r="BV7" s="36">
        <v>75.040000000000006</v>
      </c>
      <c r="BW7" s="36">
        <v>72.77</v>
      </c>
      <c r="BX7" s="36">
        <v>67.92</v>
      </c>
      <c r="BY7" s="36">
        <v>68.61</v>
      </c>
      <c r="BZ7" s="36">
        <v>60.44</v>
      </c>
      <c r="CA7" s="36">
        <v>279.95999999999998</v>
      </c>
      <c r="CB7" s="36">
        <v>297.5</v>
      </c>
      <c r="CC7" s="36">
        <v>306.27</v>
      </c>
      <c r="CD7" s="36">
        <v>292.94</v>
      </c>
      <c r="CE7" s="36">
        <v>298.36</v>
      </c>
      <c r="CF7" s="36">
        <v>255.44</v>
      </c>
      <c r="CG7" s="36">
        <v>241.94</v>
      </c>
      <c r="CH7" s="36">
        <v>243.06</v>
      </c>
      <c r="CI7" s="36">
        <v>229.12</v>
      </c>
      <c r="CJ7" s="36">
        <v>241.18</v>
      </c>
      <c r="CK7" s="36">
        <v>267.61</v>
      </c>
      <c r="CL7" s="36">
        <v>43.19</v>
      </c>
      <c r="CM7" s="36">
        <v>39.450000000000003</v>
      </c>
      <c r="CN7" s="36">
        <v>39.450000000000003</v>
      </c>
      <c r="CO7" s="36">
        <v>39.450000000000003</v>
      </c>
      <c r="CP7" s="36">
        <v>40.43</v>
      </c>
      <c r="CQ7" s="36">
        <v>49.07</v>
      </c>
      <c r="CR7" s="36">
        <v>49.56</v>
      </c>
      <c r="CS7" s="36">
        <v>51.83</v>
      </c>
      <c r="CT7" s="36">
        <v>59.5</v>
      </c>
      <c r="CU7" s="36">
        <v>53.84</v>
      </c>
      <c r="CV7" s="36">
        <v>57.75</v>
      </c>
      <c r="CW7" s="36">
        <v>98.86</v>
      </c>
      <c r="CX7" s="36">
        <v>99.05</v>
      </c>
      <c r="CY7" s="36">
        <v>99.19</v>
      </c>
      <c r="CZ7" s="36">
        <v>99.21</v>
      </c>
      <c r="DA7" s="36">
        <v>100</v>
      </c>
      <c r="DB7" s="36">
        <v>94.05</v>
      </c>
      <c r="DC7" s="36">
        <v>98.1</v>
      </c>
      <c r="DD7" s="36">
        <v>97.64</v>
      </c>
      <c r="DE7" s="36">
        <v>92.37</v>
      </c>
      <c r="DF7" s="36">
        <v>95.04</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三豊市</cp:lastModifiedBy>
  <dcterms:created xsi:type="dcterms:W3CDTF">2016-01-14T11:13:38Z</dcterms:created>
  <dcterms:modified xsi:type="dcterms:W3CDTF">2016-02-17T02:03:43Z</dcterms:modified>
  <cp:category/>
</cp:coreProperties>
</file>