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00_本庁\50_水道局\1630_水道課\12_総務\■経理引継\★H27各種調査\28.2.10 【重要】経営比較分析表（差し替え）の送付について\"/>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<sst xmlns="http://schemas.openxmlformats.org/spreadsheetml/2006/main" count="217" uniqueCount="107">
  <si>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</si>
  <si>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</si>
  <si>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</si>
  <si>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</si>
  <si>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</si>
  <si>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</si>
  <si>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</si>
  <si>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</si>
  <si>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</si>
  <si>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</si>
  <si>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</si>
  <si>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</si>
  <si>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</si>
  <si>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</si>
  <si>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</si>
  <si>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</si>
  <si>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</si>
  <si>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</si>
  <si>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</si>
  <si>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</si>
  <si>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</si>
  <si>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</si>
  <si>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</si>
  <si>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</si>
  <si>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</si>
  <si>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</si>
  <si>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</si>
  <si>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</si>
  <si>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</si>
  <si>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</si>
  <si>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</si>
  <si>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</si>
  <si>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</si>
  <si>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</si>
  <si>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</si>
  <si>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</si>
  <si>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</si>
  <si>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</si>
  <si>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</si>
  <si>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</si>
  <si>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</si>
  <si>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</si>
  <si>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</si>
  <si>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</si>
  <si>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</si>
  <si>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</si>
  <si>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</si>
  <si>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</si>
  <si>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</si>
  <si>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</si>
  <si>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</si>
  <si>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</si>
  <si>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</si>
  <si>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</si>
  <si>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</si>
  <si>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</si>
  <si>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</si>
  <si>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</si>
  <si>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</si>
  <si>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</si>
  <si>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</si>
  <si>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</si>
  <si>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</si>
  <si>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</si>
  <si>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</si>
  <si>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</si>
  <si>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</si>
  <si>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</si>
  <si>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</si>
  <si>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</si>
  <si>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</si>
  <si>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</si>
  <si>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</si>
  <si>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</si>
  <si>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</si>
  <si>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</si>
  <si>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</si>
  <si>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</si>
  <si>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</si>
  <si>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</si>
  <si>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</si>
  <si>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</si>
  <si>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</si>
  <si>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</si>
  <si>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</si>
  <si>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</si>
  <si>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</si>
  <si>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</si>
  <si>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</si>
  <si>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</si>
  <si>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</si>
  <si>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</si>
  <si>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</si>
  <si>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香川県　三豊市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</si>
  <si>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</si>
  <si>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</si>
  <si>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</si>
  <si>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</si>
  <si>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</si>
  <si>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</si>
  <si>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</si>
  <si>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</si>
  <si>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</si>
  <si>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</si>
  <si>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現状の経営成績、財政状態に大きな問題はない。
老朽化に関しては徐々に進んでいるので、更新が必要な時期に必要な資金を確保できているか確認が必要となる。
健全な事業運営のため、現状把握・分析を行い、将来の必要かつ効率的な投資に向けた計画を立て、実行することが課題の一つといえる。</t>
    <rPh sb="0" eb="2">
      <t>ゲンジョウ</t>
    </rPh>
    <rPh sb="3" eb="5">
      <t>ケイエイ</t>
    </rPh>
    <rPh sb="5" eb="7">
      <t>セイセキ</t>
    </rPh>
    <rPh sb="8" eb="10">
      <t>ザイセイ</t>
    </rPh>
    <rPh sb="10" eb="12">
      <t>ジョウタイ</t>
    </rPh>
    <rPh sb="13" eb="14">
      <t>オオ</t>
    </rPh>
    <rPh sb="16" eb="18">
      <t>モンダイ</t>
    </rPh>
    <rPh sb="23" eb="25">
      <t>ロウキュウ</t>
    </rPh>
    <rPh sb="25" eb="26">
      <t>カ</t>
    </rPh>
    <rPh sb="27" eb="28">
      <t>カン</t>
    </rPh>
    <rPh sb="31" eb="33">
      <t>ジョジョ</t>
    </rPh>
    <rPh sb="34" eb="35">
      <t>スス</t>
    </rPh>
    <rPh sb="42" eb="44">
      <t>コウシン</t>
    </rPh>
    <rPh sb="45" eb="47">
      <t>ヒツヨウ</t>
    </rPh>
    <rPh sb="48" eb="50">
      <t>ジキ</t>
    </rPh>
    <rPh sb="51" eb="53">
      <t>ヒツヨウ</t>
    </rPh>
    <rPh sb="54" eb="56">
      <t>シキン</t>
    </rPh>
    <rPh sb="57" eb="59">
      <t>カクホ</t>
    </rPh>
    <rPh sb="65" eb="67">
      <t>カクニン</t>
    </rPh>
    <rPh sb="68" eb="70">
      <t>ヒツヨウ</t>
    </rPh>
    <rPh sb="75" eb="77">
      <t>ケンゼン</t>
    </rPh>
    <rPh sb="78" eb="80">
      <t>ジギョウ</t>
    </rPh>
    <rPh sb="80" eb="82">
      <t>ウンエイ</t>
    </rPh>
    <rPh sb="86" eb="88">
      <t>ゲンジョウ</t>
    </rPh>
    <rPh sb="88" eb="90">
      <t>ハアク</t>
    </rPh>
    <rPh sb="91" eb="93">
      <t>ブンセキ</t>
    </rPh>
    <rPh sb="94" eb="95">
      <t>オコナ</t>
    </rPh>
    <rPh sb="97" eb="99">
      <t>ショウライ</t>
    </rPh>
    <rPh sb="100" eb="102">
      <t>ヒツヨウ</t>
    </rPh>
    <rPh sb="104" eb="107">
      <t>コウリツテキ</t>
    </rPh>
    <rPh sb="108" eb="110">
      <t>トウシ</t>
    </rPh>
    <rPh sb="111" eb="112">
      <t>ム</t>
    </rPh>
    <rPh sb="114" eb="116">
      <t>ケイカク</t>
    </rPh>
    <rPh sb="117" eb="118">
      <t>タ</t>
    </rPh>
    <rPh sb="120" eb="122">
      <t>ジッコウ</t>
    </rPh>
    <rPh sb="127" eb="129">
      <t>カダイ</t>
    </rPh>
    <rPh sb="130" eb="131">
      <t>ヒト</t>
    </rPh>
    <phoneticPr fontId="4"/>
  </si>
  <si>
    <t>①経常収支比率は、115.57％と類似団体や全国平均を上回っており、健全な経営状況である。平成25年度は、排水処理施設の撤去などにより資産減耗費が増大したため、例年に比べ低い数値となっている。⑤料金回収率も100％を上回っているため、必要な収益は確保できているものと考えられる。
③流動比率は448.80％と類似団体、全国平均を上回っている。短期的な支払い能力を表す指標であり、200％を超えていれば大きな問題はないとされる。④企業債残高対給水収益比率は類似団体、全国平均を大きく下回っているが、これは企業債への依存度が低いことを示している。これらにより事業の安全性は、他団体と比較して高いものと考えられる。
⑦施設利用率は類似団体、全国平均を下回っているものの、数値としては2％程度の差である。この指標は人口減少や節水技術の向上により需要が減少したこと等が要因で低下するため、全国的に減少傾向となっている。⑧有収率については、類似団体、全国平均を上回っている。この指標は100％に近ければ近いほど、無駄なく水を供給出来ているといえる。今後も100％に近づけるよう、漏水防止対策を進めていくことを目標とする。</t>
    <rPh sb="1" eb="3">
      <t>ケイジョウ</t>
    </rPh>
    <rPh sb="3" eb="5">
      <t>シュウシ</t>
    </rPh>
    <rPh sb="5" eb="7">
      <t>ヒリツ</t>
    </rPh>
    <rPh sb="17" eb="19">
      <t>ルイジ</t>
    </rPh>
    <rPh sb="19" eb="21">
      <t>ダンタイ</t>
    </rPh>
    <rPh sb="22" eb="24">
      <t>ゼンコク</t>
    </rPh>
    <rPh sb="24" eb="26">
      <t>ヘイキン</t>
    </rPh>
    <rPh sb="27" eb="29">
      <t>ウワマワ</t>
    </rPh>
    <rPh sb="34" eb="36">
      <t>ケンゼン</t>
    </rPh>
    <rPh sb="37" eb="39">
      <t>ケイエイ</t>
    </rPh>
    <rPh sb="39" eb="41">
      <t>ジョウキョウ</t>
    </rPh>
    <rPh sb="45" eb="47">
      <t>ヘイセイ</t>
    </rPh>
    <rPh sb="49" eb="51">
      <t>ネンド</t>
    </rPh>
    <rPh sb="53" eb="55">
      <t>ハイスイ</t>
    </rPh>
    <rPh sb="55" eb="57">
      <t>ショリ</t>
    </rPh>
    <rPh sb="57" eb="59">
      <t>シセツ</t>
    </rPh>
    <rPh sb="60" eb="62">
      <t>テッキョ</t>
    </rPh>
    <rPh sb="67" eb="69">
      <t>シサン</t>
    </rPh>
    <rPh sb="69" eb="71">
      <t>ゲンモウ</t>
    </rPh>
    <rPh sb="71" eb="72">
      <t>ヒ</t>
    </rPh>
    <rPh sb="73" eb="75">
      <t>ゾウダイ</t>
    </rPh>
    <rPh sb="97" eb="99">
      <t>リョウキン</t>
    </rPh>
    <rPh sb="99" eb="101">
      <t>カイシュウ</t>
    </rPh>
    <rPh sb="101" eb="102">
      <t>リツ</t>
    </rPh>
    <rPh sb="108" eb="110">
      <t>ウワマワ</t>
    </rPh>
    <rPh sb="117" eb="119">
      <t>ヒツヨウ</t>
    </rPh>
    <rPh sb="120" eb="122">
      <t>シュウエキ</t>
    </rPh>
    <rPh sb="123" eb="125">
      <t>カクホ</t>
    </rPh>
    <rPh sb="133" eb="134">
      <t>カンガ</t>
    </rPh>
    <rPh sb="141" eb="143">
      <t>リュウドウ</t>
    </rPh>
    <rPh sb="143" eb="145">
      <t>ヒリツ</t>
    </rPh>
    <rPh sb="154" eb="156">
      <t>ルイジ</t>
    </rPh>
    <rPh sb="156" eb="158">
      <t>ダンタイ</t>
    </rPh>
    <rPh sb="159" eb="161">
      <t>ゼンコク</t>
    </rPh>
    <rPh sb="161" eb="163">
      <t>ヘイキン</t>
    </rPh>
    <rPh sb="164" eb="166">
      <t>ウワマワ</t>
    </rPh>
    <rPh sb="171" eb="174">
      <t>タンキテキ</t>
    </rPh>
    <rPh sb="175" eb="177">
      <t>シハラ</t>
    </rPh>
    <rPh sb="178" eb="180">
      <t>ノウリョク</t>
    </rPh>
    <rPh sb="181" eb="182">
      <t>アラワ</t>
    </rPh>
    <rPh sb="183" eb="185">
      <t>シヒョウ</t>
    </rPh>
    <rPh sb="194" eb="195">
      <t>コ</t>
    </rPh>
    <rPh sb="200" eb="201">
      <t>オオ</t>
    </rPh>
    <rPh sb="203" eb="205">
      <t>モンダイ</t>
    </rPh>
    <rPh sb="214" eb="216">
      <t>キギョウ</t>
    </rPh>
    <rPh sb="216" eb="217">
      <t>サイ</t>
    </rPh>
    <rPh sb="217" eb="219">
      <t>ザンダカ</t>
    </rPh>
    <rPh sb="219" eb="220">
      <t>タイ</t>
    </rPh>
    <rPh sb="220" eb="222">
      <t>キュウスイ</t>
    </rPh>
    <rPh sb="222" eb="224">
      <t>シュウエキ</t>
    </rPh>
    <rPh sb="224" eb="226">
      <t>ヒリツ</t>
    </rPh>
    <rPh sb="227" eb="229">
      <t>ルイジ</t>
    </rPh>
    <rPh sb="229" eb="231">
      <t>ダンタイ</t>
    </rPh>
    <rPh sb="232" eb="234">
      <t>ゼンコク</t>
    </rPh>
    <rPh sb="234" eb="236">
      <t>ヘイキン</t>
    </rPh>
    <rPh sb="237" eb="238">
      <t>オオ</t>
    </rPh>
    <rPh sb="240" eb="242">
      <t>シタマワ</t>
    </rPh>
    <rPh sb="251" eb="253">
      <t>キギョウ</t>
    </rPh>
    <rPh sb="253" eb="254">
      <t>サイ</t>
    </rPh>
    <rPh sb="256" eb="259">
      <t>イゾンド</t>
    </rPh>
    <rPh sb="260" eb="261">
      <t>ヒク</t>
    </rPh>
    <rPh sb="265" eb="266">
      <t>シメ</t>
    </rPh>
    <rPh sb="277" eb="279">
      <t>ジギョウ</t>
    </rPh>
    <rPh sb="280" eb="283">
      <t>アンゼンセイ</t>
    </rPh>
    <rPh sb="285" eb="286">
      <t>タ</t>
    </rPh>
    <rPh sb="286" eb="288">
      <t>ダンタイ</t>
    </rPh>
    <rPh sb="289" eb="291">
      <t>ヒカク</t>
    </rPh>
    <rPh sb="293" eb="294">
      <t>タカ</t>
    </rPh>
    <rPh sb="298" eb="299">
      <t>カンガ</t>
    </rPh>
    <rPh sb="306" eb="308">
      <t>シセツ</t>
    </rPh>
    <rPh sb="308" eb="311">
      <t>リヨウリツ</t>
    </rPh>
    <rPh sb="312" eb="314">
      <t>ルイジ</t>
    </rPh>
    <rPh sb="314" eb="316">
      <t>ダンタイ</t>
    </rPh>
    <rPh sb="317" eb="319">
      <t>ゼンコク</t>
    </rPh>
    <rPh sb="319" eb="321">
      <t>ヘイキン</t>
    </rPh>
    <rPh sb="322" eb="324">
      <t>シタマワ</t>
    </rPh>
    <rPh sb="332" eb="334">
      <t>スウチ</t>
    </rPh>
    <rPh sb="340" eb="342">
      <t>テイド</t>
    </rPh>
    <rPh sb="343" eb="344">
      <t>サ</t>
    </rPh>
    <rPh sb="350" eb="352">
      <t>シヒョウ</t>
    </rPh>
    <rPh sb="353" eb="355">
      <t>ジンコウ</t>
    </rPh>
    <rPh sb="355" eb="357">
      <t>ゲンショウ</t>
    </rPh>
    <rPh sb="358" eb="360">
      <t>セッスイ</t>
    </rPh>
    <rPh sb="360" eb="362">
      <t>ギジュツ</t>
    </rPh>
    <rPh sb="363" eb="365">
      <t>コウジョウ</t>
    </rPh>
    <rPh sb="368" eb="370">
      <t>ジュヨウ</t>
    </rPh>
    <rPh sb="371" eb="373">
      <t>ゲンショウ</t>
    </rPh>
    <rPh sb="377" eb="378">
      <t>ナド</t>
    </rPh>
    <rPh sb="379" eb="381">
      <t>ヨウイン</t>
    </rPh>
    <rPh sb="382" eb="384">
      <t>テイカ</t>
    </rPh>
    <rPh sb="389" eb="392">
      <t>ゼンコクテキ</t>
    </rPh>
    <rPh sb="393" eb="395">
      <t>ゲンショウ</t>
    </rPh>
    <rPh sb="395" eb="397">
      <t>ケイコウ</t>
    </rPh>
    <rPh sb="405" eb="406">
      <t>ユウ</t>
    </rPh>
    <rPh sb="406" eb="407">
      <t>シュウ</t>
    </rPh>
    <rPh sb="407" eb="408">
      <t>リツ</t>
    </rPh>
    <rPh sb="414" eb="416">
      <t>ルイジ</t>
    </rPh>
    <rPh sb="416" eb="418">
      <t>ダンタイ</t>
    </rPh>
    <rPh sb="419" eb="421">
      <t>ゼンコク</t>
    </rPh>
    <rPh sb="421" eb="423">
      <t>ヘイキン</t>
    </rPh>
    <rPh sb="424" eb="426">
      <t>ウワマワ</t>
    </rPh>
    <rPh sb="433" eb="435">
      <t>シヒョウ</t>
    </rPh>
    <rPh sb="441" eb="442">
      <t>チカ</t>
    </rPh>
    <rPh sb="445" eb="446">
      <t>チカ</t>
    </rPh>
    <rPh sb="450" eb="452">
      <t>ムダ</t>
    </rPh>
    <rPh sb="458" eb="460">
      <t>デキ</t>
    </rPh>
    <rPh sb="468" eb="470">
      <t>コンゴ</t>
    </rPh>
    <rPh sb="476" eb="477">
      <t>チカ</t>
    </rPh>
    <rPh sb="483" eb="485">
      <t>ロウスイ</t>
    </rPh>
    <rPh sb="485" eb="487">
      <t>ボウシ</t>
    </rPh>
    <rPh sb="487" eb="489">
      <t>タイサク</t>
    </rPh>
    <rPh sb="490" eb="491">
      <t>スス</t>
    </rPh>
    <rPh sb="498" eb="500">
      <t>モクヒョウ</t>
    </rPh>
    <phoneticPr fontId="4"/>
  </si>
  <si>
    <t>①有形固定資産減価償却率は、類似団体、全国平均を若干上回り47.61％となっている。この指標が高くなれば高くなるほど老朽化が進んでいるということであるため、施設の修繕、更新に係る費用が大きくなる。事業運営に必要な資金を確保しておくよう、この指標の経過を観察し、計画的な更新を行うことが必要となる。
②管路経年化率は類似団体、全国平均を下回っているが、1割を超えている。③管路更新率については、類似団体、全国平均を下回っていたが、平成26年度は更新工事を増やしたため、類似団体、全国平均を上回った。管路経年化率は老朽度合を示すため、この指標が年々上昇するようであれば、更新投資を増やすことが必要となってくる。</t>
    <rPh sb="1" eb="3">
      <t>ユウケイ</t>
    </rPh>
    <rPh sb="3" eb="5">
      <t>コテイ</t>
    </rPh>
    <rPh sb="5" eb="7">
      <t>シサン</t>
    </rPh>
    <rPh sb="7" eb="9">
      <t>ゲンカ</t>
    </rPh>
    <rPh sb="9" eb="11">
      <t>ショウキャク</t>
    </rPh>
    <rPh sb="11" eb="12">
      <t>リツ</t>
    </rPh>
    <rPh sb="14" eb="16">
      <t>ルイジ</t>
    </rPh>
    <rPh sb="16" eb="18">
      <t>ダンタイ</t>
    </rPh>
    <rPh sb="19" eb="21">
      <t>ゼンコク</t>
    </rPh>
    <rPh sb="21" eb="23">
      <t>ヘイキン</t>
    </rPh>
    <rPh sb="24" eb="26">
      <t>ジャッカン</t>
    </rPh>
    <rPh sb="26" eb="28">
      <t>ウワマワ</t>
    </rPh>
    <rPh sb="44" eb="46">
      <t>シヒョウ</t>
    </rPh>
    <rPh sb="47" eb="48">
      <t>タカ</t>
    </rPh>
    <rPh sb="52" eb="53">
      <t>タカ</t>
    </rPh>
    <rPh sb="58" eb="60">
      <t>ロウキュウ</t>
    </rPh>
    <rPh sb="60" eb="61">
      <t>カ</t>
    </rPh>
    <rPh sb="62" eb="63">
      <t>スス</t>
    </rPh>
    <rPh sb="78" eb="80">
      <t>シセツ</t>
    </rPh>
    <rPh sb="81" eb="83">
      <t>シュウゼン</t>
    </rPh>
    <rPh sb="84" eb="86">
      <t>コウシン</t>
    </rPh>
    <rPh sb="87" eb="88">
      <t>カカ</t>
    </rPh>
    <rPh sb="89" eb="91">
      <t>ヒヨウ</t>
    </rPh>
    <rPh sb="92" eb="93">
      <t>オオ</t>
    </rPh>
    <rPh sb="98" eb="100">
      <t>ジギョウ</t>
    </rPh>
    <rPh sb="100" eb="102">
      <t>ウンエイ</t>
    </rPh>
    <rPh sb="103" eb="105">
      <t>ヒツヨウ</t>
    </rPh>
    <rPh sb="106" eb="108">
      <t>シキン</t>
    </rPh>
    <rPh sb="109" eb="111">
      <t>カクホ</t>
    </rPh>
    <rPh sb="120" eb="122">
      <t>シヒョウ</t>
    </rPh>
    <rPh sb="123" eb="125">
      <t>ケイカ</t>
    </rPh>
    <rPh sb="126" eb="128">
      <t>カンサツ</t>
    </rPh>
    <rPh sb="130" eb="133">
      <t>ケイカクテキ</t>
    </rPh>
    <rPh sb="134" eb="136">
      <t>コウシン</t>
    </rPh>
    <rPh sb="137" eb="138">
      <t>オコナ</t>
    </rPh>
    <rPh sb="142" eb="144">
      <t>ヒツヨウ</t>
    </rPh>
    <rPh sb="150" eb="152">
      <t>カンロ</t>
    </rPh>
    <rPh sb="152" eb="154">
      <t>ケイネン</t>
    </rPh>
    <rPh sb="154" eb="155">
      <t>カ</t>
    </rPh>
    <rPh sb="155" eb="156">
      <t>リツ</t>
    </rPh>
    <rPh sb="157" eb="159">
      <t>ルイジ</t>
    </rPh>
    <rPh sb="159" eb="161">
      <t>ダンタイ</t>
    </rPh>
    <rPh sb="162" eb="164">
      <t>ゼンコク</t>
    </rPh>
    <rPh sb="164" eb="166">
      <t>ヘイキン</t>
    </rPh>
    <rPh sb="167" eb="169">
      <t>シタマワ</t>
    </rPh>
    <rPh sb="176" eb="177">
      <t>ワリ</t>
    </rPh>
    <rPh sb="178" eb="179">
      <t>コ</t>
    </rPh>
    <rPh sb="185" eb="187">
      <t>カンロ</t>
    </rPh>
    <rPh sb="187" eb="189">
      <t>コウシン</t>
    </rPh>
    <rPh sb="189" eb="190">
      <t>リツ</t>
    </rPh>
    <rPh sb="196" eb="198">
      <t>ルイジ</t>
    </rPh>
    <rPh sb="198" eb="200">
      <t>ダンタイ</t>
    </rPh>
    <rPh sb="201" eb="203">
      <t>ゼンコク</t>
    </rPh>
    <rPh sb="203" eb="205">
      <t>ヘイキン</t>
    </rPh>
    <rPh sb="206" eb="208">
      <t>シタマワ</t>
    </rPh>
    <rPh sb="214" eb="216">
      <t>ヘイセイ</t>
    </rPh>
    <rPh sb="218" eb="220">
      <t>ネンド</t>
    </rPh>
    <rPh sb="221" eb="223">
      <t>コウシン</t>
    </rPh>
    <rPh sb="223" eb="225">
      <t>コウジ</t>
    </rPh>
    <rPh sb="226" eb="227">
      <t>フ</t>
    </rPh>
    <rPh sb="233" eb="235">
      <t>ルイジ</t>
    </rPh>
    <rPh sb="235" eb="237">
      <t>ダンタイ</t>
    </rPh>
    <rPh sb="238" eb="240">
      <t>ゼンコク</t>
    </rPh>
    <rPh sb="240" eb="242">
      <t>ヘイキン</t>
    </rPh>
    <rPh sb="243" eb="245">
      <t>ウワマワ</t>
    </rPh>
    <rPh sb="248" eb="250">
      <t>カンロ</t>
    </rPh>
    <rPh sb="250" eb="253">
      <t>ケイネンカ</t>
    </rPh>
    <rPh sb="253" eb="254">
      <t>リツ</t>
    </rPh>
    <rPh sb="255" eb="257">
      <t>ロウキュウ</t>
    </rPh>
    <rPh sb="257" eb="259">
      <t>ドア</t>
    </rPh>
    <rPh sb="260" eb="261">
      <t>シメ</t>
    </rPh>
    <rPh sb="267" eb="269">
      <t>シヒョウ</t>
    </rPh>
    <rPh sb="270" eb="272">
      <t>ネンネン</t>
    </rPh>
    <rPh sb="272" eb="274">
      <t>ジョウショウ</t>
    </rPh>
    <rPh sb="283" eb="285">
      <t>コウシン</t>
    </rPh>
    <rPh sb="285" eb="287">
      <t>トウシ</t>
    </rPh>
    <rPh sb="288" eb="289">
      <t>フ</t>
    </rPh>
    <rPh sb="294" eb="29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</si>
</sst>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0.52</c:v>
                </c:pt>
                <c:pt idx="1">
                  <c:v>0.63</c:v>
                </c:pt>
                <c:pt idx="2">
                  <c:v>0.84</c:v>
                </c:pt>
                <c:pt idx="3">
                  <c:v>0.52</c:v>
                </c:pt>
                <c:pt idx="4">
                  <c:v>0.96</c:v>
                </c:pt>
              </c:numCache>
            </c:numRef>
          </c:val>
        </c:ser>
        <c:dLbls>
          <c:showLegendKey val="0"/>
          <c:showVal val="0"/>
          <c:showCatName val="0"/>
          <c:showSerName val="0"/>
          <c:showPercent val="0"/>
          <c:showBubbleSize val="0"/>
        </c:dLbls>
        <c:gapWidth val="150"/>
        <c:axId val="166528176"/>
        <c:axId val="16652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166528176"/>
        <c:axId val="166528560"/>
      </c:lineChart>
      <c:dateAx>
        <c:axId val="166528176"/>
        <c:scaling>
          <c:orientation val="minMax"/>
        </c:scaling>
        <c:delete val="1"/>
        <c:axPos val="b"/>
        <c:numFmt formatCode="ge" sourceLinked="1"/>
        <c:majorTickMark val="none"/>
        <c:minorTickMark val="none"/>
        <c:tickLblPos val="none"/>
        <c:crossAx val="166528560"/>
        <c:crosses val="autoZero"/>
        <c:auto val="1"/>
        <c:lblOffset val="100"/>
        <c:baseTimeUnit val="years"/>
      </c:dateAx>
      <c:valAx>
        <c:axId val="16652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2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59.03</c:v>
                </c:pt>
                <c:pt idx="1">
                  <c:v>59.24</c:v>
                </c:pt>
                <c:pt idx="2">
                  <c:v>59.47</c:v>
                </c:pt>
                <c:pt idx="3">
                  <c:v>58.86</c:v>
                </c:pt>
                <c:pt idx="4">
                  <c:v>57.44</c:v>
                </c:pt>
              </c:numCache>
            </c:numRef>
          </c:val>
        </c:ser>
        <c:dLbls>
          <c:showLegendKey val="0"/>
          <c:showVal val="0"/>
          <c:showCatName val="0"/>
          <c:showSerName val="0"/>
          <c:showPercent val="0"/>
          <c:showBubbleSize val="0"/>
        </c:dLbls>
        <c:gapWidth val="150"/>
        <c:axId val="232514224"/>
        <c:axId val="23439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232514224"/>
        <c:axId val="234396168"/>
      </c:lineChart>
      <c:dateAx>
        <c:axId val="232514224"/>
        <c:scaling>
          <c:orientation val="minMax"/>
        </c:scaling>
        <c:delete val="1"/>
        <c:axPos val="b"/>
        <c:numFmt formatCode="ge" sourceLinked="1"/>
        <c:majorTickMark val="none"/>
        <c:minorTickMark val="none"/>
        <c:tickLblPos val="none"/>
        <c:crossAx val="234396168"/>
        <c:crosses val="autoZero"/>
        <c:auto val="1"/>
        <c:lblOffset val="100"/>
        <c:baseTimeUnit val="years"/>
      </c:dateAx>
      <c:valAx>
        <c:axId val="23439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1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91.77</c:v>
                </c:pt>
                <c:pt idx="1">
                  <c:v>91.43</c:v>
                </c:pt>
                <c:pt idx="2">
                  <c:v>92.05</c:v>
                </c:pt>
                <c:pt idx="3">
                  <c:v>91.33</c:v>
                </c:pt>
                <c:pt idx="4">
                  <c:v>91.5</c:v>
                </c:pt>
              </c:numCache>
            </c:numRef>
          </c:val>
        </c:ser>
        <c:dLbls>
          <c:showLegendKey val="0"/>
          <c:showVal val="0"/>
          <c:showCatName val="0"/>
          <c:showSerName val="0"/>
          <c:showPercent val="0"/>
          <c:showBubbleSize val="0"/>
        </c:dLbls>
        <c:gapWidth val="150"/>
        <c:axId val="234783152"/>
        <c:axId val="23478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234783152"/>
        <c:axId val="234783544"/>
      </c:lineChart>
      <c:dateAx>
        <c:axId val="234783152"/>
        <c:scaling>
          <c:orientation val="minMax"/>
        </c:scaling>
        <c:delete val="1"/>
        <c:axPos val="b"/>
        <c:numFmt formatCode="ge" sourceLinked="1"/>
        <c:majorTickMark val="none"/>
        <c:minorTickMark val="none"/>
        <c:tickLblPos val="none"/>
        <c:crossAx val="234783544"/>
        <c:crosses val="autoZero"/>
        <c:auto val="1"/>
        <c:lblOffset val="100"/>
        <c:baseTimeUnit val="years"/>
      </c:dateAx>
      <c:valAx>
        <c:axId val="23478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78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116.34</c:v>
                </c:pt>
                <c:pt idx="1">
                  <c:v>113.38</c:v>
                </c:pt>
                <c:pt idx="2">
                  <c:v>115.36</c:v>
                </c:pt>
                <c:pt idx="3">
                  <c:v>104.47</c:v>
                </c:pt>
                <c:pt idx="4">
                  <c:v>115.57</c:v>
                </c:pt>
              </c:numCache>
            </c:numRef>
          </c:val>
        </c:ser>
        <c:dLbls>
          <c:showLegendKey val="0"/>
          <c:showVal val="0"/>
          <c:showCatName val="0"/>
          <c:showSerName val="0"/>
          <c:showPercent val="0"/>
          <c:showBubbleSize val="0"/>
        </c:dLbls>
        <c:gapWidth val="150"/>
        <c:axId val="233852424"/>
        <c:axId val="23454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233852424"/>
        <c:axId val="234543960"/>
      </c:lineChart>
      <c:dateAx>
        <c:axId val="233852424"/>
        <c:scaling>
          <c:orientation val="minMax"/>
        </c:scaling>
        <c:delete val="1"/>
        <c:axPos val="b"/>
        <c:numFmt formatCode="ge" sourceLinked="1"/>
        <c:majorTickMark val="none"/>
        <c:minorTickMark val="none"/>
        <c:tickLblPos val="none"/>
        <c:crossAx val="234543960"/>
        <c:crosses val="autoZero"/>
        <c:auto val="1"/>
        <c:lblOffset val="100"/>
        <c:baseTimeUnit val="years"/>
      </c:dateAx>
      <c:valAx>
        <c:axId val="234543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85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41.63</c:v>
                </c:pt>
                <c:pt idx="1">
                  <c:v>43.23</c:v>
                </c:pt>
                <c:pt idx="2">
                  <c:v>44.75</c:v>
                </c:pt>
                <c:pt idx="3">
                  <c:v>45.26</c:v>
                </c:pt>
                <c:pt idx="4">
                  <c:v>47.61</c:v>
                </c:pt>
              </c:numCache>
            </c:numRef>
          </c:val>
        </c:ser>
        <c:dLbls>
          <c:showLegendKey val="0"/>
          <c:showVal val="0"/>
          <c:showCatName val="0"/>
          <c:showSerName val="0"/>
          <c:showPercent val="0"/>
          <c:showBubbleSize val="0"/>
        </c:dLbls>
        <c:gapWidth val="150"/>
        <c:axId val="233842336"/>
        <c:axId val="23396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233842336"/>
        <c:axId val="233964016"/>
      </c:lineChart>
      <c:dateAx>
        <c:axId val="233842336"/>
        <c:scaling>
          <c:orientation val="minMax"/>
        </c:scaling>
        <c:delete val="1"/>
        <c:axPos val="b"/>
        <c:numFmt formatCode="ge" sourceLinked="1"/>
        <c:majorTickMark val="none"/>
        <c:minorTickMark val="none"/>
        <c:tickLblPos val="none"/>
        <c:crossAx val="233964016"/>
        <c:crosses val="autoZero"/>
        <c:auto val="1"/>
        <c:lblOffset val="100"/>
        <c:baseTimeUnit val="years"/>
      </c:dateAx>
      <c:valAx>
        <c:axId val="23396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8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formatCode="#,##0.00;&quot;△&quot;#,##0.00;&quot;-&quot;">
                  <c:v>5.63</c:v>
                </c:pt>
                <c:pt idx="4" formatCode="#,##0.00;&quot;△&quot;#,##0.00;&quot;-&quot;">
                  <c:v>10.19</c:v>
                </c:pt>
              </c:numCache>
            </c:numRef>
          </c:val>
        </c:ser>
        <c:dLbls>
          <c:showLegendKey val="0"/>
          <c:showVal val="0"/>
          <c:showCatName val="0"/>
          <c:showSerName val="0"/>
          <c:showPercent val="0"/>
          <c:showBubbleSize val="0"/>
        </c:dLbls>
        <c:gapWidth val="150"/>
        <c:axId val="234601160"/>
        <c:axId val="23464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234601160"/>
        <c:axId val="234645400"/>
      </c:lineChart>
      <c:dateAx>
        <c:axId val="234601160"/>
        <c:scaling>
          <c:orientation val="minMax"/>
        </c:scaling>
        <c:delete val="1"/>
        <c:axPos val="b"/>
        <c:numFmt formatCode="ge" sourceLinked="1"/>
        <c:majorTickMark val="none"/>
        <c:minorTickMark val="none"/>
        <c:tickLblPos val="none"/>
        <c:crossAx val="234645400"/>
        <c:crosses val="autoZero"/>
        <c:auto val="1"/>
        <c:lblOffset val="100"/>
        <c:baseTimeUnit val="years"/>
      </c:dateAx>
      <c:valAx>
        <c:axId val="23464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0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2511088"/>
        <c:axId val="23251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232511088"/>
        <c:axId val="232511480"/>
      </c:lineChart>
      <c:dateAx>
        <c:axId val="232511088"/>
        <c:scaling>
          <c:orientation val="minMax"/>
        </c:scaling>
        <c:delete val="1"/>
        <c:axPos val="b"/>
        <c:numFmt formatCode="ge" sourceLinked="1"/>
        <c:majorTickMark val="none"/>
        <c:minorTickMark val="none"/>
        <c:tickLblPos val="none"/>
        <c:crossAx val="232511480"/>
        <c:crosses val="autoZero"/>
        <c:auto val="1"/>
        <c:lblOffset val="100"/>
        <c:baseTimeUnit val="years"/>
      </c:dateAx>
      <c:valAx>
        <c:axId val="232511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51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438.59</c:v>
                </c:pt>
                <c:pt idx="1">
                  <c:v>501.89</c:v>
                </c:pt>
                <c:pt idx="2">
                  <c:v>786.4</c:v>
                </c:pt>
                <c:pt idx="3">
                  <c:v>595.6</c:v>
                </c:pt>
                <c:pt idx="4">
                  <c:v>448.8</c:v>
                </c:pt>
              </c:numCache>
            </c:numRef>
          </c:val>
        </c:ser>
        <c:dLbls>
          <c:showLegendKey val="0"/>
          <c:showVal val="0"/>
          <c:showCatName val="0"/>
          <c:showSerName val="0"/>
          <c:showPercent val="0"/>
          <c:showBubbleSize val="0"/>
        </c:dLbls>
        <c:gapWidth val="150"/>
        <c:axId val="232515008"/>
        <c:axId val="23251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232515008"/>
        <c:axId val="232515400"/>
      </c:lineChart>
      <c:dateAx>
        <c:axId val="232515008"/>
        <c:scaling>
          <c:orientation val="minMax"/>
        </c:scaling>
        <c:delete val="1"/>
        <c:axPos val="b"/>
        <c:numFmt formatCode="ge" sourceLinked="1"/>
        <c:majorTickMark val="none"/>
        <c:minorTickMark val="none"/>
        <c:tickLblPos val="none"/>
        <c:crossAx val="232515400"/>
        <c:crosses val="autoZero"/>
        <c:auto val="1"/>
        <c:lblOffset val="100"/>
        <c:baseTimeUnit val="years"/>
      </c:dateAx>
      <c:valAx>
        <c:axId val="232515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51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233.56</c:v>
                </c:pt>
                <c:pt idx="1">
                  <c:v>225.2</c:v>
                </c:pt>
                <c:pt idx="2">
                  <c:v>222.64</c:v>
                </c:pt>
                <c:pt idx="3">
                  <c:v>231.04</c:v>
                </c:pt>
                <c:pt idx="4">
                  <c:v>230.39</c:v>
                </c:pt>
              </c:numCache>
            </c:numRef>
          </c:val>
        </c:ser>
        <c:dLbls>
          <c:showLegendKey val="0"/>
          <c:showVal val="0"/>
          <c:showCatName val="0"/>
          <c:showSerName val="0"/>
          <c:showPercent val="0"/>
          <c:showBubbleSize val="0"/>
        </c:dLbls>
        <c:gapWidth val="150"/>
        <c:axId val="234393032"/>
        <c:axId val="23439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234393032"/>
        <c:axId val="234393424"/>
      </c:lineChart>
      <c:dateAx>
        <c:axId val="234393032"/>
        <c:scaling>
          <c:orientation val="minMax"/>
        </c:scaling>
        <c:delete val="1"/>
        <c:axPos val="b"/>
        <c:numFmt formatCode="ge" sourceLinked="1"/>
        <c:majorTickMark val="none"/>
        <c:minorTickMark val="none"/>
        <c:tickLblPos val="none"/>
        <c:crossAx val="234393424"/>
        <c:crosses val="autoZero"/>
        <c:auto val="1"/>
        <c:lblOffset val="100"/>
        <c:baseTimeUnit val="years"/>
      </c:dateAx>
      <c:valAx>
        <c:axId val="234393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439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113.19</c:v>
                </c:pt>
                <c:pt idx="1">
                  <c:v>108.25</c:v>
                </c:pt>
                <c:pt idx="2">
                  <c:v>113.47</c:v>
                </c:pt>
                <c:pt idx="3">
                  <c:v>101.99</c:v>
                </c:pt>
                <c:pt idx="4">
                  <c:v>114.04</c:v>
                </c:pt>
              </c:numCache>
            </c:numRef>
          </c:val>
        </c:ser>
        <c:dLbls>
          <c:showLegendKey val="0"/>
          <c:showVal val="0"/>
          <c:showCatName val="0"/>
          <c:showSerName val="0"/>
          <c:showPercent val="0"/>
          <c:showBubbleSize val="0"/>
        </c:dLbls>
        <c:gapWidth val="150"/>
        <c:axId val="234394600"/>
        <c:axId val="23439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234394600"/>
        <c:axId val="234394992"/>
      </c:lineChart>
      <c:dateAx>
        <c:axId val="234394600"/>
        <c:scaling>
          <c:orientation val="minMax"/>
        </c:scaling>
        <c:delete val="1"/>
        <c:axPos val="b"/>
        <c:numFmt formatCode="ge" sourceLinked="1"/>
        <c:majorTickMark val="none"/>
        <c:minorTickMark val="none"/>
        <c:tickLblPos val="none"/>
        <c:crossAx val="234394992"/>
        <c:crosses val="autoZero"/>
        <c:auto val="1"/>
        <c:lblOffset val="100"/>
        <c:baseTimeUnit val="years"/>
      </c:dateAx>
      <c:valAx>
        <c:axId val="23439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39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167.69</c:v>
                </c:pt>
                <c:pt idx="1">
                  <c:v>174.1</c:v>
                </c:pt>
                <c:pt idx="2">
                  <c:v>163.43</c:v>
                </c:pt>
                <c:pt idx="3">
                  <c:v>182.85</c:v>
                </c:pt>
                <c:pt idx="4">
                  <c:v>165.18</c:v>
                </c:pt>
              </c:numCache>
            </c:numRef>
          </c:val>
        </c:ser>
        <c:dLbls>
          <c:showLegendKey val="0"/>
          <c:showVal val="0"/>
          <c:showCatName val="0"/>
          <c:showSerName val="0"/>
          <c:showPercent val="0"/>
          <c:showBubbleSize val="0"/>
        </c:dLbls>
        <c:gapWidth val="150"/>
        <c:axId val="232513832"/>
        <c:axId val="2325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232513832"/>
        <c:axId val="232513440"/>
      </c:lineChart>
      <c:dateAx>
        <c:axId val="232513832"/>
        <c:scaling>
          <c:orientation val="minMax"/>
        </c:scaling>
        <c:delete val="1"/>
        <c:axPos val="b"/>
        <c:numFmt formatCode="ge" sourceLinked="1"/>
        <c:majorTickMark val="none"/>
        <c:minorTickMark val="none"/>
        <c:tickLblPos val="none"/>
        <c:crossAx val="232513440"/>
        <c:crosses val="autoZero"/>
        <c:auto val="1"/>
        <c:lblOffset val="100"/>
        <c:baseTimeUnit val="years"/>
      </c:dateAx>
      <c:valAx>
        <c:axId val="2325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1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香川県　三豊市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68765</v>
      </c>
      <c r="AJ8" s="75"/>
      <c r="AK8" s="75"/>
      <c r="AL8" s="75"/>
      <c r="AM8" s="75"/>
      <c r="AN8" s="75"/>
      <c r="AO8" s="75"/>
      <c r="AP8" s="76"/>
      <c r="AQ8" s="57">
        <f>データ!R6</f>
        <v>222.71</v>
      </c>
      <c r="AR8" s="57"/>
      <c r="AS8" s="57"/>
      <c r="AT8" s="57"/>
      <c r="AU8" s="57"/>
      <c r="AV8" s="57"/>
      <c r="AW8" s="57"/>
      <c r="AX8" s="57"/>
      <c r="AY8" s="57">
        <f>データ!S6</f>
        <v>308.76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70.010000000000005</v>
      </c>
      <c r="K10" s="57"/>
      <c r="L10" s="57"/>
      <c r="M10" s="57"/>
      <c r="N10" s="57"/>
      <c r="O10" s="57"/>
      <c r="P10" s="57"/>
      <c r="Q10" s="57"/>
      <c r="R10" s="57">
        <f>データ!O6</f>
        <v>98.39</v>
      </c>
      <c r="S10" s="57"/>
      <c r="T10" s="57"/>
      <c r="U10" s="57"/>
      <c r="V10" s="57"/>
      <c r="W10" s="57"/>
      <c r="X10" s="57"/>
      <c r="Y10" s="57"/>
      <c r="Z10" s="65">
        <f>データ!P6</f>
        <v>4320</v>
      </c>
      <c r="AA10" s="65"/>
      <c r="AB10" s="65"/>
      <c r="AC10" s="65"/>
      <c r="AD10" s="65"/>
      <c r="AE10" s="65"/>
      <c r="AF10" s="65"/>
      <c r="AG10" s="65"/>
      <c r="AH10" s="2"/>
      <c r="AI10" s="65">
        <f>データ!T6</f>
        <v>67383</v>
      </c>
      <c r="AJ10" s="65"/>
      <c r="AK10" s="65"/>
      <c r="AL10" s="65"/>
      <c r="AM10" s="65"/>
      <c r="AN10" s="65"/>
      <c r="AO10" s="65"/>
      <c r="AP10" s="65"/>
      <c r="AQ10" s="57">
        <f>データ!U6</f>
        <v>123.19</v>
      </c>
      <c r="AR10" s="57"/>
      <c r="AS10" s="57"/>
      <c r="AT10" s="57"/>
      <c r="AU10" s="57"/>
      <c r="AV10" s="57"/>
      <c r="AW10" s="57"/>
      <c r="AX10" s="57"/>
      <c r="AY10" s="57">
        <f>データ!V6</f>
        <v>546.98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372081</v>
      </c>
      <c r="D6" s="31">
        <f t="shared" si="3"/>
        <v>46</v>
      </c>
      <c r="E6" s="31">
        <f t="shared" si="3"/>
        <v>1</v>
      </c>
      <c r="F6" s="31">
        <f t="shared" si="3"/>
        <v>0</v>
      </c>
      <c r="G6" s="31">
        <f t="shared" si="3"/>
        <v>1</v>
      </c>
      <c r="H6" s="31" t="str">
        <f t="shared" si="3"/>
        <v>香川県　三豊市</v>
      </c>
      <c r="I6" s="31" t="str">
        <f t="shared" si="3"/>
        <v>法適用</v>
      </c>
      <c r="J6" s="31" t="str">
        <f t="shared" si="3"/>
        <v>水道事業</v>
      </c>
      <c r="K6" s="31" t="str">
        <f t="shared" si="3"/>
        <v>末端給水事業</v>
      </c>
      <c r="L6" s="31" t="str">
        <f t="shared" si="3"/>
        <v>A4</v>
      </c>
      <c r="M6" s="32" t="str">
        <f t="shared" si="3"/>
        <v>-</v>
      </c>
      <c r="N6" s="32">
        <f t="shared" si="3"/>
        <v>70.010000000000005</v>
      </c>
      <c r="O6" s="32">
        <f t="shared" si="3"/>
        <v>98.39</v>
      </c>
      <c r="P6" s="32">
        <f t="shared" si="3"/>
        <v>4320</v>
      </c>
      <c r="Q6" s="32">
        <f t="shared" si="3"/>
        <v>68765</v>
      </c>
      <c r="R6" s="32">
        <f t="shared" si="3"/>
        <v>222.71</v>
      </c>
      <c r="S6" s="32">
        <f t="shared" si="3"/>
        <v>308.76</v>
      </c>
      <c r="T6" s="32">
        <f t="shared" si="3"/>
        <v>67383</v>
      </c>
      <c r="U6" s="32">
        <f t="shared" si="3"/>
        <v>123.19</v>
      </c>
      <c r="V6" s="32">
        <f t="shared" si="3"/>
        <v>546.98</v>
      </c>
      <c r="W6" s="33">
        <f>IF(W7="",NA(),W7)</f>
        <v>116.34</v>
      </c>
      <c r="X6" s="33">
        <f t="shared" ref="X6:AF6" si="4">IF(X7="",NA(),X7)</f>
        <v>113.38</v>
      </c>
      <c r="Y6" s="33">
        <f t="shared" si="4"/>
        <v>115.36</v>
      </c>
      <c r="Z6" s="33">
        <f t="shared" si="4"/>
        <v>104.47</v>
      </c>
      <c r="AA6" s="33">
        <f t="shared" si="4"/>
        <v>115.57</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438.59</v>
      </c>
      <c r="AT6" s="33">
        <f t="shared" ref="AT6:BB6" si="6">IF(AT7="",NA(),AT7)</f>
        <v>501.89</v>
      </c>
      <c r="AU6" s="33">
        <f t="shared" si="6"/>
        <v>786.4</v>
      </c>
      <c r="AV6" s="33">
        <f t="shared" si="6"/>
        <v>595.6</v>
      </c>
      <c r="AW6" s="33">
        <f t="shared" si="6"/>
        <v>448.8</v>
      </c>
      <c r="AX6" s="33">
        <f t="shared" si="6"/>
        <v>699.11</v>
      </c>
      <c r="AY6" s="33">
        <f t="shared" si="6"/>
        <v>695.41</v>
      </c>
      <c r="AZ6" s="33">
        <f t="shared" si="6"/>
        <v>701</v>
      </c>
      <c r="BA6" s="33">
        <f t="shared" si="6"/>
        <v>739.59</v>
      </c>
      <c r="BB6" s="33">
        <f t="shared" si="6"/>
        <v>335.95</v>
      </c>
      <c r="BC6" s="32" t="str">
        <f>IF(BC7="","",IF(BC7="-","【-】","【"&amp;SUBSTITUTE(TEXT(BC7,"#,##0.00"),"-","△")&amp;"】"))</f>
        <v>【264.16】</v>
      </c>
      <c r="BD6" s="33">
        <f>IF(BD7="",NA(),BD7)</f>
        <v>233.56</v>
      </c>
      <c r="BE6" s="33">
        <f t="shared" ref="BE6:BM6" si="7">IF(BE7="",NA(),BE7)</f>
        <v>225.2</v>
      </c>
      <c r="BF6" s="33">
        <f t="shared" si="7"/>
        <v>222.64</v>
      </c>
      <c r="BG6" s="33">
        <f t="shared" si="7"/>
        <v>231.04</v>
      </c>
      <c r="BH6" s="33">
        <f t="shared" si="7"/>
        <v>230.39</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113.19</v>
      </c>
      <c r="BP6" s="33">
        <f t="shared" ref="BP6:BX6" si="8">IF(BP7="",NA(),BP7)</f>
        <v>108.25</v>
      </c>
      <c r="BQ6" s="33">
        <f t="shared" si="8"/>
        <v>113.47</v>
      </c>
      <c r="BR6" s="33">
        <f t="shared" si="8"/>
        <v>101.99</v>
      </c>
      <c r="BS6" s="33">
        <f t="shared" si="8"/>
        <v>114.04</v>
      </c>
      <c r="BT6" s="33">
        <f t="shared" si="8"/>
        <v>101.27</v>
      </c>
      <c r="BU6" s="33">
        <f t="shared" si="8"/>
        <v>99.61</v>
      </c>
      <c r="BV6" s="33">
        <f t="shared" si="8"/>
        <v>100.27</v>
      </c>
      <c r="BW6" s="33">
        <f t="shared" si="8"/>
        <v>99.46</v>
      </c>
      <c r="BX6" s="33">
        <f t="shared" si="8"/>
        <v>105.21</v>
      </c>
      <c r="BY6" s="32" t="str">
        <f>IF(BY7="","",IF(BY7="-","【-】","【"&amp;SUBSTITUTE(TEXT(BY7,"#,##0.00"),"-","△")&amp;"】"))</f>
        <v>【104.60】</v>
      </c>
      <c r="BZ6" s="33">
        <f>IF(BZ7="",NA(),BZ7)</f>
        <v>167.69</v>
      </c>
      <c r="CA6" s="33">
        <f t="shared" ref="CA6:CI6" si="9">IF(CA7="",NA(),CA7)</f>
        <v>174.1</v>
      </c>
      <c r="CB6" s="33">
        <f t="shared" si="9"/>
        <v>163.43</v>
      </c>
      <c r="CC6" s="33">
        <f t="shared" si="9"/>
        <v>182.85</v>
      </c>
      <c r="CD6" s="33">
        <f t="shared" si="9"/>
        <v>165.18</v>
      </c>
      <c r="CE6" s="33">
        <f t="shared" si="9"/>
        <v>167.74</v>
      </c>
      <c r="CF6" s="33">
        <f t="shared" si="9"/>
        <v>169.59</v>
      </c>
      <c r="CG6" s="33">
        <f t="shared" si="9"/>
        <v>169.62</v>
      </c>
      <c r="CH6" s="33">
        <f t="shared" si="9"/>
        <v>171.78</v>
      </c>
      <c r="CI6" s="33">
        <f t="shared" si="9"/>
        <v>162.59</v>
      </c>
      <c r="CJ6" s="32" t="str">
        <f>IF(CJ7="","",IF(CJ7="-","【-】","【"&amp;SUBSTITUTE(TEXT(CJ7,"#,##0.00"),"-","△")&amp;"】"))</f>
        <v>【164.21】</v>
      </c>
      <c r="CK6" s="33">
        <f>IF(CK7="",NA(),CK7)</f>
        <v>59.03</v>
      </c>
      <c r="CL6" s="33">
        <f t="shared" ref="CL6:CT6" si="10">IF(CL7="",NA(),CL7)</f>
        <v>59.24</v>
      </c>
      <c r="CM6" s="33">
        <f t="shared" si="10"/>
        <v>59.47</v>
      </c>
      <c r="CN6" s="33">
        <f t="shared" si="10"/>
        <v>58.86</v>
      </c>
      <c r="CO6" s="33">
        <f t="shared" si="10"/>
        <v>57.44</v>
      </c>
      <c r="CP6" s="33">
        <f t="shared" si="10"/>
        <v>60.83</v>
      </c>
      <c r="CQ6" s="33">
        <f t="shared" si="10"/>
        <v>60.04</v>
      </c>
      <c r="CR6" s="33">
        <f t="shared" si="10"/>
        <v>59.88</v>
      </c>
      <c r="CS6" s="33">
        <f t="shared" si="10"/>
        <v>59.68</v>
      </c>
      <c r="CT6" s="33">
        <f t="shared" si="10"/>
        <v>59.17</v>
      </c>
      <c r="CU6" s="32" t="str">
        <f>IF(CU7="","",IF(CU7="-","【-】","【"&amp;SUBSTITUTE(TEXT(CU7,"#,##0.00"),"-","△")&amp;"】"))</f>
        <v>【59.80】</v>
      </c>
      <c r="CV6" s="33">
        <f>IF(CV7="",NA(),CV7)</f>
        <v>91.77</v>
      </c>
      <c r="CW6" s="33">
        <f t="shared" ref="CW6:DE6" si="11">IF(CW7="",NA(),CW7)</f>
        <v>91.43</v>
      </c>
      <c r="CX6" s="33">
        <f t="shared" si="11"/>
        <v>92.05</v>
      </c>
      <c r="CY6" s="33">
        <f t="shared" si="11"/>
        <v>91.33</v>
      </c>
      <c r="CZ6" s="33">
        <f t="shared" si="11"/>
        <v>91.5</v>
      </c>
      <c r="DA6" s="33">
        <f t="shared" si="11"/>
        <v>87.92</v>
      </c>
      <c r="DB6" s="33">
        <f t="shared" si="11"/>
        <v>87.33</v>
      </c>
      <c r="DC6" s="33">
        <f t="shared" si="11"/>
        <v>87.65</v>
      </c>
      <c r="DD6" s="33">
        <f t="shared" si="11"/>
        <v>87.63</v>
      </c>
      <c r="DE6" s="33">
        <f t="shared" si="11"/>
        <v>87.6</v>
      </c>
      <c r="DF6" s="32" t="str">
        <f>IF(DF7="","",IF(DF7="-","【-】","【"&amp;SUBSTITUTE(TEXT(DF7,"#,##0.00"),"-","△")&amp;"】"))</f>
        <v>【89.78】</v>
      </c>
      <c r="DG6" s="33">
        <f>IF(DG7="",NA(),DG7)</f>
        <v>41.63</v>
      </c>
      <c r="DH6" s="33">
        <f t="shared" ref="DH6:DP6" si="12">IF(DH7="",NA(),DH7)</f>
        <v>43.23</v>
      </c>
      <c r="DI6" s="33">
        <f t="shared" si="12"/>
        <v>44.75</v>
      </c>
      <c r="DJ6" s="33">
        <f t="shared" si="12"/>
        <v>45.26</v>
      </c>
      <c r="DK6" s="33">
        <f t="shared" si="12"/>
        <v>47.61</v>
      </c>
      <c r="DL6" s="33">
        <f t="shared" si="12"/>
        <v>36.700000000000003</v>
      </c>
      <c r="DM6" s="33">
        <f t="shared" si="12"/>
        <v>37.71</v>
      </c>
      <c r="DN6" s="33">
        <f t="shared" si="12"/>
        <v>38.69</v>
      </c>
      <c r="DO6" s="33">
        <f t="shared" si="12"/>
        <v>39.65</v>
      </c>
      <c r="DP6" s="33">
        <f t="shared" si="12"/>
        <v>45.25</v>
      </c>
      <c r="DQ6" s="32" t="str">
        <f>IF(DQ7="","",IF(DQ7="-","【-】","【"&amp;SUBSTITUTE(TEXT(DQ7,"#,##0.00"),"-","△")&amp;"】"))</f>
        <v>【46.31】</v>
      </c>
      <c r="DR6" s="32">
        <f>IF(DR7="",NA(),DR7)</f>
        <v>0</v>
      </c>
      <c r="DS6" s="32">
        <f t="shared" ref="DS6:EA6" si="13">IF(DS7="",NA(),DS7)</f>
        <v>0</v>
      </c>
      <c r="DT6" s="32">
        <f t="shared" si="13"/>
        <v>0</v>
      </c>
      <c r="DU6" s="33">
        <f t="shared" si="13"/>
        <v>5.63</v>
      </c>
      <c r="DV6" s="33">
        <f t="shared" si="13"/>
        <v>10.19</v>
      </c>
      <c r="DW6" s="33">
        <f t="shared" si="13"/>
        <v>6.92</v>
      </c>
      <c r="DX6" s="33">
        <f t="shared" si="13"/>
        <v>7.67</v>
      </c>
      <c r="DY6" s="33">
        <f t="shared" si="13"/>
        <v>8.4</v>
      </c>
      <c r="DZ6" s="33">
        <f t="shared" si="13"/>
        <v>9.7100000000000009</v>
      </c>
      <c r="EA6" s="33">
        <f t="shared" si="13"/>
        <v>10.71</v>
      </c>
      <c r="EB6" s="32" t="str">
        <f>IF(EB7="","",IF(EB7="-","【-】","【"&amp;SUBSTITUTE(TEXT(EB7,"#,##0.00"),"-","△")&amp;"】"))</f>
        <v>【12.42】</v>
      </c>
      <c r="EC6" s="33">
        <f>IF(EC7="",NA(),EC7)</f>
        <v>0.52</v>
      </c>
      <c r="ED6" s="33">
        <f t="shared" ref="ED6:EL6" si="14">IF(ED7="",NA(),ED7)</f>
        <v>0.63</v>
      </c>
      <c r="EE6" s="33">
        <f t="shared" si="14"/>
        <v>0.84</v>
      </c>
      <c r="EF6" s="33">
        <f t="shared" si="14"/>
        <v>0.52</v>
      </c>
      <c r="EG6" s="33">
        <f t="shared" si="14"/>
        <v>0.96</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372081</v>
      </c>
      <c r="D7" s="35">
        <v>46</v>
      </c>
      <c r="E7" s="35">
        <v>1</v>
      </c>
      <c r="F7" s="35">
        <v>0</v>
      </c>
      <c r="G7" s="35">
        <v>1</v>
      </c>
      <c r="H7" s="35" t="s">
        <v>93</v>
      </c>
      <c r="I7" s="35" t="s">
        <v>94</v>
      </c>
      <c r="J7" s="35" t="s">
        <v>95</v>
      </c>
      <c r="K7" s="35" t="s">
        <v>96</v>
      </c>
      <c r="L7" s="35" t="s">
        <v>97</v>
      </c>
      <c r="M7" s="36" t="s">
        <v>98</v>
      </c>
      <c r="N7" s="36">
        <v>70.010000000000005</v>
      </c>
      <c r="O7" s="36">
        <v>98.39</v>
      </c>
      <c r="P7" s="36">
        <v>4320</v>
      </c>
      <c r="Q7" s="36">
        <v>68765</v>
      </c>
      <c r="R7" s="36">
        <v>222.71</v>
      </c>
      <c r="S7" s="36">
        <v>308.76</v>
      </c>
      <c r="T7" s="36">
        <v>67383</v>
      </c>
      <c r="U7" s="36">
        <v>123.19</v>
      </c>
      <c r="V7" s="36">
        <v>546.98</v>
      </c>
      <c r="W7" s="36">
        <v>116.34</v>
      </c>
      <c r="X7" s="36">
        <v>113.38</v>
      </c>
      <c r="Y7" s="36">
        <v>115.36</v>
      </c>
      <c r="Z7" s="36">
        <v>104.47</v>
      </c>
      <c r="AA7" s="36">
        <v>115.57</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438.59</v>
      </c>
      <c r="AT7" s="36">
        <v>501.89</v>
      </c>
      <c r="AU7" s="36">
        <v>786.4</v>
      </c>
      <c r="AV7" s="36">
        <v>595.6</v>
      </c>
      <c r="AW7" s="36">
        <v>448.8</v>
      </c>
      <c r="AX7" s="36">
        <v>699.11</v>
      </c>
      <c r="AY7" s="36">
        <v>695.41</v>
      </c>
      <c r="AZ7" s="36">
        <v>701</v>
      </c>
      <c r="BA7" s="36">
        <v>739.59</v>
      </c>
      <c r="BB7" s="36">
        <v>335.95</v>
      </c>
      <c r="BC7" s="36">
        <v>264.16000000000003</v>
      </c>
      <c r="BD7" s="36">
        <v>233.56</v>
      </c>
      <c r="BE7" s="36">
        <v>225.2</v>
      </c>
      <c r="BF7" s="36">
        <v>222.64</v>
      </c>
      <c r="BG7" s="36">
        <v>231.04</v>
      </c>
      <c r="BH7" s="36">
        <v>230.39</v>
      </c>
      <c r="BI7" s="36">
        <v>339.69</v>
      </c>
      <c r="BJ7" s="36">
        <v>343.45</v>
      </c>
      <c r="BK7" s="36">
        <v>330.99</v>
      </c>
      <c r="BL7" s="36">
        <v>324.08999999999997</v>
      </c>
      <c r="BM7" s="36">
        <v>319.82</v>
      </c>
      <c r="BN7" s="36">
        <v>283.72000000000003</v>
      </c>
      <c r="BO7" s="36">
        <v>113.19</v>
      </c>
      <c r="BP7" s="36">
        <v>108.25</v>
      </c>
      <c r="BQ7" s="36">
        <v>113.47</v>
      </c>
      <c r="BR7" s="36">
        <v>101.99</v>
      </c>
      <c r="BS7" s="36">
        <v>114.04</v>
      </c>
      <c r="BT7" s="36">
        <v>101.27</v>
      </c>
      <c r="BU7" s="36">
        <v>99.61</v>
      </c>
      <c r="BV7" s="36">
        <v>100.27</v>
      </c>
      <c r="BW7" s="36">
        <v>99.46</v>
      </c>
      <c r="BX7" s="36">
        <v>105.21</v>
      </c>
      <c r="BY7" s="36">
        <v>104.6</v>
      </c>
      <c r="BZ7" s="36">
        <v>167.69</v>
      </c>
      <c r="CA7" s="36">
        <v>174.1</v>
      </c>
      <c r="CB7" s="36">
        <v>163.43</v>
      </c>
      <c r="CC7" s="36">
        <v>182.85</v>
      </c>
      <c r="CD7" s="36">
        <v>165.18</v>
      </c>
      <c r="CE7" s="36">
        <v>167.74</v>
      </c>
      <c r="CF7" s="36">
        <v>169.59</v>
      </c>
      <c r="CG7" s="36">
        <v>169.62</v>
      </c>
      <c r="CH7" s="36">
        <v>171.78</v>
      </c>
      <c r="CI7" s="36">
        <v>162.59</v>
      </c>
      <c r="CJ7" s="36">
        <v>164.21</v>
      </c>
      <c r="CK7" s="36">
        <v>59.03</v>
      </c>
      <c r="CL7" s="36">
        <v>59.24</v>
      </c>
      <c r="CM7" s="36">
        <v>59.47</v>
      </c>
      <c r="CN7" s="36">
        <v>58.86</v>
      </c>
      <c r="CO7" s="36">
        <v>57.44</v>
      </c>
      <c r="CP7" s="36">
        <v>60.83</v>
      </c>
      <c r="CQ7" s="36">
        <v>60.04</v>
      </c>
      <c r="CR7" s="36">
        <v>59.88</v>
      </c>
      <c r="CS7" s="36">
        <v>59.68</v>
      </c>
      <c r="CT7" s="36">
        <v>59.17</v>
      </c>
      <c r="CU7" s="36">
        <v>59.8</v>
      </c>
      <c r="CV7" s="36">
        <v>91.77</v>
      </c>
      <c r="CW7" s="36">
        <v>91.43</v>
      </c>
      <c r="CX7" s="36">
        <v>92.05</v>
      </c>
      <c r="CY7" s="36">
        <v>91.33</v>
      </c>
      <c r="CZ7" s="36">
        <v>91.5</v>
      </c>
      <c r="DA7" s="36">
        <v>87.92</v>
      </c>
      <c r="DB7" s="36">
        <v>87.33</v>
      </c>
      <c r="DC7" s="36">
        <v>87.65</v>
      </c>
      <c r="DD7" s="36">
        <v>87.63</v>
      </c>
      <c r="DE7" s="36">
        <v>87.6</v>
      </c>
      <c r="DF7" s="36">
        <v>89.78</v>
      </c>
      <c r="DG7" s="36">
        <v>41.63</v>
      </c>
      <c r="DH7" s="36">
        <v>43.23</v>
      </c>
      <c r="DI7" s="36">
        <v>44.75</v>
      </c>
      <c r="DJ7" s="36">
        <v>45.26</v>
      </c>
      <c r="DK7" s="36">
        <v>47.61</v>
      </c>
      <c r="DL7" s="36">
        <v>36.700000000000003</v>
      </c>
      <c r="DM7" s="36">
        <v>37.71</v>
      </c>
      <c r="DN7" s="36">
        <v>38.69</v>
      </c>
      <c r="DO7" s="36">
        <v>39.65</v>
      </c>
      <c r="DP7" s="36">
        <v>45.25</v>
      </c>
      <c r="DQ7" s="36">
        <v>46.31</v>
      </c>
      <c r="DR7" s="36">
        <v>0</v>
      </c>
      <c r="DS7" s="36">
        <v>0</v>
      </c>
      <c r="DT7" s="36">
        <v>0</v>
      </c>
      <c r="DU7" s="36">
        <v>5.63</v>
      </c>
      <c r="DV7" s="36">
        <v>10.19</v>
      </c>
      <c r="DW7" s="36">
        <v>6.92</v>
      </c>
      <c r="DX7" s="36">
        <v>7.67</v>
      </c>
      <c r="DY7" s="36">
        <v>8.4</v>
      </c>
      <c r="DZ7" s="36">
        <v>9.7100000000000009</v>
      </c>
      <c r="EA7" s="36">
        <v>10.71</v>
      </c>
      <c r="EB7" s="36">
        <v>12.42</v>
      </c>
      <c r="EC7" s="36">
        <v>0.52</v>
      </c>
      <c r="ED7" s="36">
        <v>0.63</v>
      </c>
      <c r="EE7" s="36">
        <v>0.84</v>
      </c>
      <c r="EF7" s="36">
        <v>0.52</v>
      </c>
      <c r="EG7" s="36">
        <v>0.96</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三豊市</cp:lastModifiedBy>
  <cp:lastPrinted>2016-02-10T04:41:13Z</cp:lastPrinted>
  <dcterms:created xsi:type="dcterms:W3CDTF">2016-02-03T07:27:39Z</dcterms:created>
  <dcterms:modified xsi:type="dcterms:W3CDTF">2016-02-19T06:20:32Z</dcterms:modified>
  <cp:category/>
</cp:coreProperties>
</file>