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0_本庁\15_環境部\0020_水処理課\18_農集・漁集\下水統計調査\公営企業経営実施調査・集中改革プラン\経営比較分析\提出（三豊市）\"/>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<sst xmlns="http://schemas.openxmlformats.org/spreadsheetml/2006/main" count="221" uniqueCount="111">
  <si>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</si>
  <si>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</si>
  <si>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</si>
  <si>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</si>
  <si>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</si>
  <si>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</si>
  <si>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</si>
  <si>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</si>
  <si>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</si>
  <si>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</si>
  <si>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</si>
  <si>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</si>
  <si>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</si>
  <si>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</si>
  <si>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</si>
  <si>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</si>
  <si>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</si>
  <si>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</si>
  <si>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</si>
  <si>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</si>
  <si>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</si>
  <si>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</si>
  <si>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</si>
  <si>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</si>
  <si>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</si>
  <si>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</si>
  <si>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</si>
  <si>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</si>
  <si>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</si>
  <si>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</si>
  <si>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</si>
  <si>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</si>
  <si>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</si>
  <si>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</si>
  <si>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</si>
  <si>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</si>
  <si>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</si>
  <si>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</si>
  <si>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</si>
  <si>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</si>
  <si>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</si>
  <si>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</si>
  <si>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</si>
  <si>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</si>
  <si>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</si>
  <si>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</si>
  <si>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</si>
  <si>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</si>
  <si>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</si>
  <si>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</si>
  <si>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</si>
  <si>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</si>
  <si>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</si>
  <si>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</si>
  <si>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</si>
  <si>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</si>
  <si>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</si>
  <si>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</si>
  <si>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</si>
  <si>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</si>
  <si>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</si>
  <si>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</si>
  <si>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</si>
  <si>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</si>
  <si>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</si>
  <si>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</si>
  <si>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</si>
  <si>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</si>
  <si>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</si>
  <si>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</si>
  <si>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</si>
  <si>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</si>
  <si>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</si>
  <si>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</si>
  <si>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</si>
  <si>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</si>
  <si>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</si>
  <si>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</si>
  <si>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</si>
  <si>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</si>
  <si>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</si>
  <si>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</si>
  <si>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</si>
  <si>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</si>
  <si>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</si>
  <si>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</si>
  <si>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</si>
  <si>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</si>
  <si>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</si>
  <si>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</si>
  <si>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</si>
  <si>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</si>
  <si>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</si>
  <si>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</si>
  <si>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</si>
  <si>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</si>
  <si>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三豊市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</si>
  <si>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</si>
  <si>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</si>
  <si>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</si>
  <si>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</si>
  <si>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</si>
  <si>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</si>
  <si>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</si>
  <si>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</si>
  <si>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</si>
  <si>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</si>
  <si>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</si>
  <si>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は平成５年に供用開始を行った潟満地区を筆頭に平成１５年に供用開始した大見地区まで５施設が稼働しているが、供用開始後１１～２２年を経過し、管渠及び施設・機器等の老朽化が進行しているが、平成２２年度に行った機能診断調査及び最適整備構想に基づいた、長寿命化更新工事を実施して、更新費用の平準化を図っていく。</t>
    <rPh sb="1" eb="3">
      <t>シセツ</t>
    </rPh>
    <rPh sb="4" eb="6">
      <t>ヘイセイ</t>
    </rPh>
    <rPh sb="7" eb="8">
      <t>ネン</t>
    </rPh>
    <rPh sb="9" eb="11">
      <t>キョウヨウ</t>
    </rPh>
    <rPh sb="11" eb="13">
      <t>カイシ</t>
    </rPh>
    <rPh sb="14" eb="15">
      <t>オコナ</t>
    </rPh>
    <rPh sb="17" eb="18">
      <t>カタ</t>
    </rPh>
    <rPh sb="18" eb="19">
      <t>ミチ</t>
    </rPh>
    <rPh sb="19" eb="21">
      <t>チク</t>
    </rPh>
    <rPh sb="22" eb="24">
      <t>ヒットウ</t>
    </rPh>
    <rPh sb="25" eb="27">
      <t>ヘイセイ</t>
    </rPh>
    <rPh sb="29" eb="30">
      <t>ネン</t>
    </rPh>
    <rPh sb="31" eb="33">
      <t>キョウヨウ</t>
    </rPh>
    <rPh sb="33" eb="35">
      <t>カイシ</t>
    </rPh>
    <rPh sb="37" eb="39">
      <t>オオミ</t>
    </rPh>
    <rPh sb="39" eb="41">
      <t>チク</t>
    </rPh>
    <rPh sb="44" eb="46">
      <t>シセツ</t>
    </rPh>
    <rPh sb="47" eb="49">
      <t>カドウ</t>
    </rPh>
    <rPh sb="55" eb="57">
      <t>キョウヨウ</t>
    </rPh>
    <rPh sb="57" eb="60">
      <t>カイシゴ</t>
    </rPh>
    <rPh sb="65" eb="66">
      <t>ネン</t>
    </rPh>
    <rPh sb="67" eb="69">
      <t>ケイカ</t>
    </rPh>
    <rPh sb="71" eb="73">
      <t>カンキョ</t>
    </rPh>
    <rPh sb="73" eb="74">
      <t>オヨ</t>
    </rPh>
    <rPh sb="75" eb="77">
      <t>シセツ</t>
    </rPh>
    <rPh sb="78" eb="80">
      <t>キキ</t>
    </rPh>
    <rPh sb="80" eb="81">
      <t>トウ</t>
    </rPh>
    <rPh sb="82" eb="84">
      <t>ロウキュウ</t>
    </rPh>
    <rPh sb="84" eb="85">
      <t>カ</t>
    </rPh>
    <rPh sb="86" eb="88">
      <t>シンコウ</t>
    </rPh>
    <rPh sb="94" eb="96">
      <t>ヘイセイ</t>
    </rPh>
    <rPh sb="98" eb="100">
      <t>ネンド</t>
    </rPh>
    <rPh sb="101" eb="102">
      <t>オコナ</t>
    </rPh>
    <rPh sb="104" eb="106">
      <t>キノウ</t>
    </rPh>
    <rPh sb="106" eb="108">
      <t>シンダン</t>
    </rPh>
    <rPh sb="108" eb="110">
      <t>チョウサ</t>
    </rPh>
    <rPh sb="110" eb="111">
      <t>オヨ</t>
    </rPh>
    <rPh sb="112" eb="114">
      <t>サイテキ</t>
    </rPh>
    <rPh sb="114" eb="116">
      <t>セイビ</t>
    </rPh>
    <rPh sb="116" eb="118">
      <t>コウソウ</t>
    </rPh>
    <rPh sb="119" eb="120">
      <t>モト</t>
    </rPh>
    <rPh sb="124" eb="125">
      <t>チョウ</t>
    </rPh>
    <rPh sb="125" eb="128">
      <t>ジュミョウカ</t>
    </rPh>
    <rPh sb="128" eb="130">
      <t>コウシン</t>
    </rPh>
    <rPh sb="130" eb="132">
      <t>コウジ</t>
    </rPh>
    <rPh sb="133" eb="135">
      <t>ジッシ</t>
    </rPh>
    <rPh sb="138" eb="140">
      <t>コウシン</t>
    </rPh>
    <rPh sb="140" eb="142">
      <t>ヒヨウ</t>
    </rPh>
    <rPh sb="143" eb="146">
      <t>ヘイジュンカ</t>
    </rPh>
    <rPh sb="147" eb="148">
      <t>ハカ</t>
    </rPh>
    <phoneticPr fontId="4"/>
  </si>
  <si>
    <t>　本事業は、市内５施設を対象としており、収益的収支比率は毎年100％近い数値となっているが、経費回収率は類似団体平均値を若干下回っている状況が続いており、汚水処理原価も平均値を上回っているので、使用料水準を検討しなければならない状況となってきているが、当市では農業集落排水事業と漁業集落排水事業を同一事業として取扱いしているため、漁業集落排水事業を含めて考えていく必要がある。また、施設利用率及び水洗化率も類似団体平均率を下回っている。経営の健全性及び効率性を図っていくうえで、施設利用率及び水洗化率の向上が必要である。</t>
    <rPh sb="1" eb="2">
      <t>ホン</t>
    </rPh>
    <rPh sb="2" eb="4">
      <t>ジギョウ</t>
    </rPh>
    <rPh sb="6" eb="8">
      <t>シナイ</t>
    </rPh>
    <rPh sb="9" eb="11">
      <t>シセツ</t>
    </rPh>
    <rPh sb="12" eb="14">
      <t>タイショウ</t>
    </rPh>
    <rPh sb="20" eb="23">
      <t>シュウエキテキ</t>
    </rPh>
    <rPh sb="23" eb="25">
      <t>シュウシ</t>
    </rPh>
    <rPh sb="25" eb="27">
      <t>ヒリツ</t>
    </rPh>
    <rPh sb="28" eb="30">
      <t>マイネン</t>
    </rPh>
    <rPh sb="34" eb="35">
      <t>チカ</t>
    </rPh>
    <rPh sb="36" eb="38">
      <t>スウチ</t>
    </rPh>
    <rPh sb="46" eb="48">
      <t>ケイヒ</t>
    </rPh>
    <rPh sb="48" eb="50">
      <t>カイシュウ</t>
    </rPh>
    <rPh sb="50" eb="51">
      <t>リツ</t>
    </rPh>
    <rPh sb="52" eb="54">
      <t>ルイジ</t>
    </rPh>
    <rPh sb="54" eb="56">
      <t>ダンタイ</t>
    </rPh>
    <rPh sb="56" eb="59">
      <t>ヘイキンチ</t>
    </rPh>
    <rPh sb="60" eb="62">
      <t>ジャッカン</t>
    </rPh>
    <rPh sb="62" eb="64">
      <t>シタマワ</t>
    </rPh>
    <rPh sb="68" eb="70">
      <t>ジョウキョウ</t>
    </rPh>
    <rPh sb="71" eb="72">
      <t>ツヅ</t>
    </rPh>
    <rPh sb="77" eb="79">
      <t>オスイ</t>
    </rPh>
    <rPh sb="79" eb="81">
      <t>ショリ</t>
    </rPh>
    <rPh sb="81" eb="83">
      <t>ゲンカ</t>
    </rPh>
    <rPh sb="84" eb="86">
      <t>ヘイキン</t>
    </rPh>
    <rPh sb="86" eb="87">
      <t>チ</t>
    </rPh>
    <rPh sb="88" eb="90">
      <t>ウワマワ</t>
    </rPh>
    <rPh sb="97" eb="100">
      <t>シヨウリョウ</t>
    </rPh>
    <rPh sb="100" eb="102">
      <t>スイジュン</t>
    </rPh>
    <rPh sb="103" eb="105">
      <t>ケントウ</t>
    </rPh>
    <rPh sb="114" eb="116">
      <t>ジョウキョウ</t>
    </rPh>
    <rPh sb="126" eb="128">
      <t>トウシ</t>
    </rPh>
    <rPh sb="130" eb="132">
      <t>ノウギョウ</t>
    </rPh>
    <rPh sb="132" eb="134">
      <t>シュウラク</t>
    </rPh>
    <rPh sb="134" eb="136">
      <t>ハイスイ</t>
    </rPh>
    <rPh sb="136" eb="138">
      <t>ジギョウ</t>
    </rPh>
    <rPh sb="139" eb="141">
      <t>ギョギョウ</t>
    </rPh>
    <rPh sb="141" eb="143">
      <t>シュウラク</t>
    </rPh>
    <rPh sb="143" eb="145">
      <t>ハイスイ</t>
    </rPh>
    <rPh sb="145" eb="147">
      <t>ジギョウ</t>
    </rPh>
    <rPh sb="148" eb="150">
      <t>ドウイツ</t>
    </rPh>
    <rPh sb="150" eb="152">
      <t>ジギョウ</t>
    </rPh>
    <rPh sb="155" eb="157">
      <t>トリアツカ</t>
    </rPh>
    <rPh sb="167" eb="169">
      <t>シュウラク</t>
    </rPh>
    <rPh sb="169" eb="171">
      <t>ハイスイ</t>
    </rPh>
    <rPh sb="171" eb="173">
      <t>ジギョウ</t>
    </rPh>
    <rPh sb="174" eb="175">
      <t>フク</t>
    </rPh>
    <rPh sb="177" eb="178">
      <t>カンガ</t>
    </rPh>
    <rPh sb="182" eb="184">
      <t>ヒツヨウ</t>
    </rPh>
    <rPh sb="196" eb="197">
      <t>オヨ</t>
    </rPh>
    <rPh sb="198" eb="201">
      <t>スイセンカ</t>
    </rPh>
    <rPh sb="201" eb="202">
      <t>リツ</t>
    </rPh>
    <rPh sb="203" eb="205">
      <t>ルイジ</t>
    </rPh>
    <rPh sb="205" eb="207">
      <t>ダンタイ</t>
    </rPh>
    <rPh sb="211" eb="213">
      <t>シタマワ</t>
    </rPh>
    <rPh sb="218" eb="220">
      <t>ケイエイ</t>
    </rPh>
    <rPh sb="221" eb="223">
      <t>ケンゼン</t>
    </rPh>
    <rPh sb="223" eb="224">
      <t>セイ</t>
    </rPh>
    <rPh sb="224" eb="225">
      <t>オヨ</t>
    </rPh>
    <rPh sb="226" eb="228">
      <t>コウリツ</t>
    </rPh>
    <rPh sb="228" eb="229">
      <t>セイ</t>
    </rPh>
    <rPh sb="230" eb="231">
      <t>ハカ</t>
    </rPh>
    <rPh sb="239" eb="241">
      <t>シセツ</t>
    </rPh>
    <rPh sb="241" eb="243">
      <t>リヨウ</t>
    </rPh>
    <rPh sb="243" eb="244">
      <t>リツ</t>
    </rPh>
    <rPh sb="244" eb="245">
      <t>オヨ</t>
    </rPh>
    <rPh sb="246" eb="249">
      <t>スイセンカ</t>
    </rPh>
    <rPh sb="249" eb="250">
      <t>リツ</t>
    </rPh>
    <rPh sb="251" eb="253">
      <t>コウジョウ</t>
    </rPh>
    <rPh sb="254" eb="256">
      <t>ヒツヨウ</t>
    </rPh>
    <phoneticPr fontId="4"/>
  </si>
  <si>
    <t>　平成２６年度決算及び今後の見通しについて、費用面で経営に影響を与える要因は少ないものと考えるが、経営の健全性及び効率性のより一層の向上のため、施設利用率の更なる向上を努力し、機械設備の高機能化を図り、維持管理費の削減についても適宜行っていく。また、管渠及び施設の更新は機能強化対策事業等の補助制度を活用して、更新費用の平準化を図れるよう対応していくことにより、本事業の経営を持続可能なものとしていく。</t>
    <rPh sb="1" eb="3">
      <t>ヘイセイ</t>
    </rPh>
    <rPh sb="5" eb="7">
      <t>ネンド</t>
    </rPh>
    <rPh sb="7" eb="9">
      <t>ケッサン</t>
    </rPh>
    <rPh sb="9" eb="10">
      <t>オヨ</t>
    </rPh>
    <rPh sb="11" eb="13">
      <t>コンゴ</t>
    </rPh>
    <rPh sb="14" eb="16">
      <t>ミトオ</t>
    </rPh>
    <rPh sb="22" eb="24">
      <t>ヒヨウ</t>
    </rPh>
    <rPh sb="24" eb="25">
      <t>メン</t>
    </rPh>
    <rPh sb="26" eb="28">
      <t>ケイエイ</t>
    </rPh>
    <rPh sb="29" eb="31">
      <t>エイキョウ</t>
    </rPh>
    <rPh sb="32" eb="33">
      <t>アタ</t>
    </rPh>
    <rPh sb="35" eb="37">
      <t>ヨウイン</t>
    </rPh>
    <rPh sb="38" eb="39">
      <t>スク</t>
    </rPh>
    <rPh sb="44" eb="45">
      <t>カンガ</t>
    </rPh>
    <rPh sb="49" eb="51">
      <t>ケイエイ</t>
    </rPh>
    <rPh sb="52" eb="55">
      <t>ケンゼンセイ</t>
    </rPh>
    <rPh sb="55" eb="56">
      <t>オヨ</t>
    </rPh>
    <rPh sb="57" eb="60">
      <t>コウリツセイ</t>
    </rPh>
    <rPh sb="63" eb="65">
      <t>イッソウ</t>
    </rPh>
    <rPh sb="66" eb="68">
      <t>コウジョウ</t>
    </rPh>
    <rPh sb="72" eb="74">
      <t>シセツ</t>
    </rPh>
    <rPh sb="74" eb="77">
      <t>リヨウリツ</t>
    </rPh>
    <rPh sb="78" eb="79">
      <t>サラ</t>
    </rPh>
    <rPh sb="81" eb="83">
      <t>コウジョウ</t>
    </rPh>
    <rPh sb="84" eb="86">
      <t>ドリョク</t>
    </rPh>
    <rPh sb="88" eb="90">
      <t>キカイ</t>
    </rPh>
    <rPh sb="90" eb="92">
      <t>セツビ</t>
    </rPh>
    <rPh sb="93" eb="97">
      <t>コウキノウカ</t>
    </rPh>
    <rPh sb="98" eb="99">
      <t>ハカ</t>
    </rPh>
    <rPh sb="107" eb="109">
      <t>サクゲン</t>
    </rPh>
    <rPh sb="114" eb="116">
      <t>テキギ</t>
    </rPh>
    <rPh sb="127" eb="128">
      <t>オヨ</t>
    </rPh>
    <rPh sb="129" eb="131">
      <t>シセツ</t>
    </rPh>
    <rPh sb="132" eb="134">
      <t>コウシン</t>
    </rPh>
    <rPh sb="135" eb="137">
      <t>キノウ</t>
    </rPh>
    <rPh sb="137" eb="139">
      <t>キョウカ</t>
    </rPh>
    <rPh sb="139" eb="141">
      <t>タイサク</t>
    </rPh>
    <rPh sb="141" eb="143">
      <t>ジギョウ</t>
    </rPh>
    <rPh sb="143" eb="144">
      <t>トウ</t>
    </rPh>
    <rPh sb="145" eb="147">
      <t>ホジョ</t>
    </rPh>
    <rPh sb="147" eb="149">
      <t>セイド</t>
    </rPh>
    <rPh sb="150" eb="152">
      <t>カツヨウ</t>
    </rPh>
    <rPh sb="155" eb="157">
      <t>コウシン</t>
    </rPh>
    <rPh sb="157" eb="159">
      <t>ヒヨウ</t>
    </rPh>
    <rPh sb="160" eb="163">
      <t>ヘイジュンカ</t>
    </rPh>
    <rPh sb="164" eb="165">
      <t>ハカ</t>
    </rPh>
    <rPh sb="169" eb="171">
      <t>タイオウ</t>
    </rPh>
    <rPh sb="181" eb="182">
      <t>ホン</t>
    </rPh>
    <rPh sb="182" eb="184">
      <t>ジギョウ</t>
    </rPh>
    <rPh sb="185" eb="187">
      <t>ケイエイ</t>
    </rPh>
    <rPh sb="188" eb="190">
      <t>ジゾク</t>
    </rPh>
    <rPh sb="190" eb="192">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</si>
</sst>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468720"/>
        <c:axId val="17346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73468720"/>
        <c:axId val="173469112"/>
      </c:lineChart>
      <c:dateAx>
        <c:axId val="173468720"/>
        <c:scaling>
          <c:orientation val="minMax"/>
        </c:scaling>
        <c:delete val="1"/>
        <c:axPos val="b"/>
        <c:numFmt formatCode="ge" sourceLinked="1"/>
        <c:majorTickMark val="none"/>
        <c:minorTickMark val="none"/>
        <c:tickLblPos val="none"/>
        <c:crossAx val="173469112"/>
        <c:crosses val="autoZero"/>
        <c:auto val="1"/>
        <c:lblOffset val="100"/>
        <c:baseTimeUnit val="years"/>
      </c:dateAx>
      <c:valAx>
        <c:axId val="1734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687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56.65</c:v>
                </c:pt>
                <c:pt idx="1">
                  <c:v>57.41</c:v>
                </c:pt>
                <c:pt idx="2">
                  <c:v>55.99</c:v>
                </c:pt>
                <c:pt idx="3">
                  <c:v>53.8</c:v>
                </c:pt>
                <c:pt idx="4">
                  <c:v>53.23</c:v>
                </c:pt>
              </c:numCache>
            </c:numRef>
          </c:val>
        </c:ser>
        <c:dLbls>
          <c:showLegendKey val="0"/>
          <c:showVal val="0"/>
          <c:showCatName val="0"/>
          <c:showSerName val="0"/>
          <c:showPercent val="0"/>
          <c:showBubbleSize val="0"/>
        </c:dLbls>
        <c:gapWidth val="150"/>
        <c:axId val="241849760"/>
        <c:axId val="2423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241849760"/>
        <c:axId val="242385848"/>
      </c:lineChart>
      <c:dateAx>
        <c:axId val="241849760"/>
        <c:scaling>
          <c:orientation val="minMax"/>
        </c:scaling>
        <c:delete val="1"/>
        <c:axPos val="b"/>
        <c:numFmt formatCode="ge" sourceLinked="1"/>
        <c:majorTickMark val="none"/>
        <c:minorTickMark val="none"/>
        <c:tickLblPos val="none"/>
        <c:crossAx val="242385848"/>
        <c:crosses val="autoZero"/>
        <c:auto val="1"/>
        <c:lblOffset val="100"/>
        <c:baseTimeUnit val="years"/>
      </c:dateAx>
      <c:valAx>
        <c:axId val="2423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74.81</c:v>
                </c:pt>
                <c:pt idx="1">
                  <c:v>76.180000000000007</c:v>
                </c:pt>
                <c:pt idx="2">
                  <c:v>77.91</c:v>
                </c:pt>
                <c:pt idx="3">
                  <c:v>78.78</c:v>
                </c:pt>
                <c:pt idx="4">
                  <c:v>79.52</c:v>
                </c:pt>
              </c:numCache>
            </c:numRef>
          </c:val>
        </c:ser>
        <c:dLbls>
          <c:showLegendKey val="0"/>
          <c:showVal val="0"/>
          <c:showCatName val="0"/>
          <c:showSerName val="0"/>
          <c:showPercent val="0"/>
          <c:showBubbleSize val="0"/>
        </c:dLbls>
        <c:gapWidth val="150"/>
        <c:axId val="242387024"/>
        <c:axId val="24238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42387024"/>
        <c:axId val="242387416"/>
      </c:lineChart>
      <c:dateAx>
        <c:axId val="242387024"/>
        <c:scaling>
          <c:orientation val="minMax"/>
        </c:scaling>
        <c:delete val="1"/>
        <c:axPos val="b"/>
        <c:numFmt formatCode="ge" sourceLinked="1"/>
        <c:majorTickMark val="none"/>
        <c:minorTickMark val="none"/>
        <c:tickLblPos val="none"/>
        <c:crossAx val="242387416"/>
        <c:crosses val="autoZero"/>
        <c:auto val="1"/>
        <c:lblOffset val="100"/>
        <c:baseTimeUnit val="years"/>
      </c:dateAx>
      <c:valAx>
        <c:axId val="24238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8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93.06</c:v>
                </c:pt>
                <c:pt idx="1">
                  <c:v>98.34</c:v>
                </c:pt>
                <c:pt idx="2">
                  <c:v>99.78</c:v>
                </c:pt>
                <c:pt idx="3">
                  <c:v>99.59</c:v>
                </c:pt>
                <c:pt idx="4">
                  <c:v>99.79</c:v>
                </c:pt>
              </c:numCache>
            </c:numRef>
          </c:val>
        </c:ser>
        <c:dLbls>
          <c:showLegendKey val="0"/>
          <c:showVal val="0"/>
          <c:showCatName val="0"/>
          <c:showSerName val="0"/>
          <c:showPercent val="0"/>
          <c:showBubbleSize val="0"/>
        </c:dLbls>
        <c:gapWidth val="150"/>
        <c:axId val="173470680"/>
        <c:axId val="1734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470680"/>
        <c:axId val="173471072"/>
      </c:lineChart>
      <c:dateAx>
        <c:axId val="173470680"/>
        <c:scaling>
          <c:orientation val="minMax"/>
        </c:scaling>
        <c:delete val="1"/>
        <c:axPos val="b"/>
        <c:numFmt formatCode="ge" sourceLinked="1"/>
        <c:majorTickMark val="none"/>
        <c:minorTickMark val="none"/>
        <c:tickLblPos val="none"/>
        <c:crossAx val="173471072"/>
        <c:crosses val="autoZero"/>
        <c:auto val="1"/>
        <c:lblOffset val="100"/>
        <c:baseTimeUnit val="years"/>
      </c:dateAx>
      <c:valAx>
        <c:axId val="1734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7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472248"/>
        <c:axId val="1734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472248"/>
        <c:axId val="173472640"/>
      </c:lineChart>
      <c:dateAx>
        <c:axId val="173472248"/>
        <c:scaling>
          <c:orientation val="minMax"/>
        </c:scaling>
        <c:delete val="1"/>
        <c:axPos val="b"/>
        <c:numFmt formatCode="ge" sourceLinked="1"/>
        <c:majorTickMark val="none"/>
        <c:minorTickMark val="none"/>
        <c:tickLblPos val="none"/>
        <c:crossAx val="173472640"/>
        <c:crosses val="autoZero"/>
        <c:auto val="1"/>
        <c:lblOffset val="100"/>
        <c:baseTimeUnit val="years"/>
      </c:dateAx>
      <c:valAx>
        <c:axId val="1734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7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475384"/>
        <c:axId val="24184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475384"/>
        <c:axId val="241848584"/>
      </c:lineChart>
      <c:dateAx>
        <c:axId val="173475384"/>
        <c:scaling>
          <c:orientation val="minMax"/>
        </c:scaling>
        <c:delete val="1"/>
        <c:axPos val="b"/>
        <c:numFmt formatCode="ge" sourceLinked="1"/>
        <c:majorTickMark val="none"/>
        <c:minorTickMark val="none"/>
        <c:tickLblPos val="none"/>
        <c:crossAx val="241848584"/>
        <c:crosses val="autoZero"/>
        <c:auto val="1"/>
        <c:lblOffset val="100"/>
        <c:baseTimeUnit val="years"/>
      </c:dateAx>
      <c:valAx>
        <c:axId val="24184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7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850152"/>
        <c:axId val="24185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850152"/>
        <c:axId val="241850544"/>
      </c:lineChart>
      <c:dateAx>
        <c:axId val="241850152"/>
        <c:scaling>
          <c:orientation val="minMax"/>
        </c:scaling>
        <c:delete val="1"/>
        <c:axPos val="b"/>
        <c:numFmt formatCode="ge" sourceLinked="1"/>
        <c:majorTickMark val="none"/>
        <c:minorTickMark val="none"/>
        <c:tickLblPos val="none"/>
        <c:crossAx val="241850544"/>
        <c:crosses val="autoZero"/>
        <c:auto val="1"/>
        <c:lblOffset val="100"/>
        <c:baseTimeUnit val="years"/>
      </c:dateAx>
      <c:valAx>
        <c:axId val="24185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5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851720"/>
        <c:axId val="24185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851720"/>
        <c:axId val="241852112"/>
      </c:lineChart>
      <c:dateAx>
        <c:axId val="241851720"/>
        <c:scaling>
          <c:orientation val="minMax"/>
        </c:scaling>
        <c:delete val="1"/>
        <c:axPos val="b"/>
        <c:numFmt formatCode="ge" sourceLinked="1"/>
        <c:majorTickMark val="none"/>
        <c:minorTickMark val="none"/>
        <c:tickLblPos val="none"/>
        <c:crossAx val="241852112"/>
        <c:crosses val="autoZero"/>
        <c:auto val="1"/>
        <c:lblOffset val="100"/>
        <c:baseTimeUnit val="years"/>
      </c:dateAx>
      <c:valAx>
        <c:axId val="24185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5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853288"/>
        <c:axId val="24185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41853288"/>
        <c:axId val="241853680"/>
      </c:lineChart>
      <c:dateAx>
        <c:axId val="241853288"/>
        <c:scaling>
          <c:orientation val="minMax"/>
        </c:scaling>
        <c:delete val="1"/>
        <c:axPos val="b"/>
        <c:numFmt formatCode="ge" sourceLinked="1"/>
        <c:majorTickMark val="none"/>
        <c:minorTickMark val="none"/>
        <c:tickLblPos val="none"/>
        <c:crossAx val="241853680"/>
        <c:crosses val="autoZero"/>
        <c:auto val="1"/>
        <c:lblOffset val="100"/>
        <c:baseTimeUnit val="years"/>
      </c:dateAx>
      <c:valAx>
        <c:axId val="24185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5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48.04</c:v>
                </c:pt>
                <c:pt idx="1">
                  <c:v>50.81</c:v>
                </c:pt>
                <c:pt idx="2">
                  <c:v>48.49</c:v>
                </c:pt>
                <c:pt idx="3">
                  <c:v>48.42</c:v>
                </c:pt>
                <c:pt idx="4">
                  <c:v>50.33</c:v>
                </c:pt>
              </c:numCache>
            </c:numRef>
          </c:val>
        </c:ser>
        <c:dLbls>
          <c:showLegendKey val="0"/>
          <c:showVal val="0"/>
          <c:showCatName val="0"/>
          <c:showSerName val="0"/>
          <c:showPercent val="0"/>
          <c:showBubbleSize val="0"/>
        </c:dLbls>
        <c:gapWidth val="150"/>
        <c:axId val="173474992"/>
        <c:axId val="17347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73474992"/>
        <c:axId val="173474600"/>
      </c:lineChart>
      <c:dateAx>
        <c:axId val="173474992"/>
        <c:scaling>
          <c:orientation val="minMax"/>
        </c:scaling>
        <c:delete val="1"/>
        <c:axPos val="b"/>
        <c:numFmt formatCode="ge" sourceLinked="1"/>
        <c:majorTickMark val="none"/>
        <c:minorTickMark val="none"/>
        <c:tickLblPos val="none"/>
        <c:crossAx val="173474600"/>
        <c:crosses val="autoZero"/>
        <c:auto val="1"/>
        <c:lblOffset val="100"/>
        <c:baseTimeUnit val="years"/>
      </c:dateAx>
      <c:valAx>
        <c:axId val="17347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7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363.9</c:v>
                </c:pt>
                <c:pt idx="1">
                  <c:v>340.73</c:v>
                </c:pt>
                <c:pt idx="2">
                  <c:v>366.41</c:v>
                </c:pt>
                <c:pt idx="3">
                  <c:v>382.78</c:v>
                </c:pt>
                <c:pt idx="4">
                  <c:v>390.9</c:v>
                </c:pt>
              </c:numCache>
            </c:numRef>
          </c:val>
        </c:ser>
        <c:dLbls>
          <c:showLegendKey val="0"/>
          <c:showVal val="0"/>
          <c:showCatName val="0"/>
          <c:showSerName val="0"/>
          <c:showPercent val="0"/>
          <c:showBubbleSize val="0"/>
        </c:dLbls>
        <c:gapWidth val="150"/>
        <c:axId val="241854856"/>
        <c:axId val="24185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41854856"/>
        <c:axId val="241855248"/>
      </c:lineChart>
      <c:dateAx>
        <c:axId val="241854856"/>
        <c:scaling>
          <c:orientation val="minMax"/>
        </c:scaling>
        <c:delete val="1"/>
        <c:axPos val="b"/>
        <c:numFmt formatCode="ge" sourceLinked="1"/>
        <c:majorTickMark val="none"/>
        <c:minorTickMark val="none"/>
        <c:tickLblPos val="none"/>
        <c:crossAx val="241855248"/>
        <c:crosses val="autoZero"/>
        <c:auto val="1"/>
        <c:lblOffset val="100"/>
        <c:baseTimeUnit val="years"/>
      </c:dateAx>
      <c:valAx>
        <c:axId val="24185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5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K82" sqref="BK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香川県　三豊市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68765</v>
      </c>
      <c r="AM8" s="47"/>
      <c r="AN8" s="47"/>
      <c r="AO8" s="47"/>
      <c r="AP8" s="47"/>
      <c r="AQ8" s="47"/>
      <c r="AR8" s="47"/>
      <c r="AS8" s="47"/>
      <c r="AT8" s="43">
        <f>データ!S6</f>
        <v>222.71</v>
      </c>
      <c r="AU8" s="43"/>
      <c r="AV8" s="43"/>
      <c r="AW8" s="43"/>
      <c r="AX8" s="43"/>
      <c r="AY8" s="43"/>
      <c r="AZ8" s="43"/>
      <c r="BA8" s="43"/>
      <c r="BB8" s="43">
        <f>データ!T6</f>
        <v>308.76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4.04</v>
      </c>
      <c r="Q10" s="43"/>
      <c r="R10" s="43"/>
      <c r="S10" s="43"/>
      <c r="T10" s="43"/>
      <c r="U10" s="43"/>
      <c r="V10" s="43"/>
      <c r="W10" s="43">
        <f>データ!P6</f>
        <v>100</v>
      </c>
      <c r="X10" s="43"/>
      <c r="Y10" s="43"/>
      <c r="Z10" s="43"/>
      <c r="AA10" s="43"/>
      <c r="AB10" s="43"/>
      <c r="AC10" s="43"/>
      <c r="AD10" s="47">
        <f>データ!Q6</f>
        <v>3186</v>
      </c>
      <c r="AE10" s="47"/>
      <c r="AF10" s="47"/>
      <c r="AG10" s="47"/>
      <c r="AH10" s="47"/>
      <c r="AI10" s="47"/>
      <c r="AJ10" s="47"/>
      <c r="AK10" s="2"/>
      <c r="AL10" s="47">
        <f>データ!U6</f>
        <v>2769</v>
      </c>
      <c r="AM10" s="47"/>
      <c r="AN10" s="47"/>
      <c r="AO10" s="47"/>
      <c r="AP10" s="47"/>
      <c r="AQ10" s="47"/>
      <c r="AR10" s="47"/>
      <c r="AS10" s="47"/>
      <c r="AT10" s="43">
        <f>データ!V6</f>
        <v>1.77</v>
      </c>
      <c r="AU10" s="43"/>
      <c r="AV10" s="43"/>
      <c r="AW10" s="43"/>
      <c r="AX10" s="43"/>
      <c r="AY10" s="43"/>
      <c r="AZ10" s="43"/>
      <c r="BA10" s="43"/>
      <c r="BB10" s="43">
        <f>データ!W6</f>
        <v>1564.41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372081</v>
      </c>
      <c r="D6" s="31">
        <f t="shared" si="3"/>
        <v>47</v>
      </c>
      <c r="E6" s="31">
        <f t="shared" si="3"/>
        <v>17</v>
      </c>
      <c r="F6" s="31">
        <f t="shared" si="3"/>
        <v>5</v>
      </c>
      <c r="G6" s="31">
        <f t="shared" si="3"/>
        <v>0</v>
      </c>
      <c r="H6" s="31" t="str">
        <f t="shared" si="3"/>
        <v>香川県　三豊市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4.04</v>
      </c>
      <c r="P6" s="32">
        <f t="shared" si="3"/>
        <v>100</v>
      </c>
      <c r="Q6" s="32">
        <f t="shared" si="3"/>
        <v>3186</v>
      </c>
      <c r="R6" s="32">
        <f t="shared" si="3"/>
        <v>68765</v>
      </c>
      <c r="S6" s="32">
        <f t="shared" si="3"/>
        <v>222.71</v>
      </c>
      <c r="T6" s="32">
        <f t="shared" si="3"/>
        <v>308.76</v>
      </c>
      <c r="U6" s="32">
        <f t="shared" si="3"/>
        <v>2769</v>
      </c>
      <c r="V6" s="32">
        <f t="shared" si="3"/>
        <v>1.77</v>
      </c>
      <c r="W6" s="32">
        <f t="shared" si="3"/>
        <v>1564.41</v>
      </c>
      <c r="X6" s="33">
        <f>IF(X7="",NA(),X7)</f>
        <v>93.06</v>
      </c>
      <c r="Y6" s="33">
        <f t="shared" ref="Y6:AG6" si="4">IF(Y7="",NA(),Y7)</f>
        <v>98.34</v>
      </c>
      <c r="Z6" s="33">
        <f t="shared" si="4"/>
        <v>99.78</v>
      </c>
      <c r="AA6" s="33">
        <f t="shared" si="4"/>
        <v>99.59</v>
      </c>
      <c r="AB6" s="33">
        <f t="shared" si="4"/>
        <v>99.79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48.04</v>
      </c>
      <c r="BQ6" s="33">
        <f t="shared" ref="BQ6:BY6" si="8">IF(BQ7="",NA(),BQ7)</f>
        <v>50.81</v>
      </c>
      <c r="BR6" s="33">
        <f t="shared" si="8"/>
        <v>48.49</v>
      </c>
      <c r="BS6" s="33">
        <f t="shared" si="8"/>
        <v>48.42</v>
      </c>
      <c r="BT6" s="33">
        <f t="shared" si="8"/>
        <v>50.33</v>
      </c>
      <c r="BU6" s="33">
        <f t="shared" si="8"/>
        <v>53.42</v>
      </c>
      <c r="BV6" s="33">
        <f t="shared" si="8"/>
        <v>51.56</v>
      </c>
      <c r="BW6" s="33">
        <f t="shared" si="8"/>
        <v>51.03</v>
      </c>
      <c r="BX6" s="33">
        <f t="shared" si="8"/>
        <v>50.9</v>
      </c>
      <c r="BY6" s="33">
        <f t="shared" si="8"/>
        <v>50.82</v>
      </c>
      <c r="BZ6" s="32" t="str">
        <f>IF(BZ7="","",IF(BZ7="-","【-】","【"&amp;SUBSTITUTE(TEXT(BZ7,"#,##0.00"),"-","△")&amp;"】"))</f>
        <v>【51.49】</v>
      </c>
      <c r="CA6" s="33">
        <f>IF(CA7="",NA(),CA7)</f>
        <v>363.9</v>
      </c>
      <c r="CB6" s="33">
        <f t="shared" ref="CB6:CJ6" si="9">IF(CB7="",NA(),CB7)</f>
        <v>340.73</v>
      </c>
      <c r="CC6" s="33">
        <f t="shared" si="9"/>
        <v>366.41</v>
      </c>
      <c r="CD6" s="33">
        <f t="shared" si="9"/>
        <v>382.78</v>
      </c>
      <c r="CE6" s="33">
        <f t="shared" si="9"/>
        <v>390.9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56.65</v>
      </c>
      <c r="CM6" s="33">
        <f t="shared" ref="CM6:CU6" si="10">IF(CM7="",NA(),CM7)</f>
        <v>57.41</v>
      </c>
      <c r="CN6" s="33">
        <f t="shared" si="10"/>
        <v>55.99</v>
      </c>
      <c r="CO6" s="33">
        <f t="shared" si="10"/>
        <v>53.8</v>
      </c>
      <c r="CP6" s="33">
        <f t="shared" si="10"/>
        <v>53.23</v>
      </c>
      <c r="CQ6" s="33">
        <f t="shared" si="10"/>
        <v>54.23</v>
      </c>
      <c r="CR6" s="33">
        <f t="shared" si="10"/>
        <v>55.49</v>
      </c>
      <c r="CS6" s="33">
        <f t="shared" si="10"/>
        <v>54.99</v>
      </c>
      <c r="CT6" s="33">
        <f t="shared" si="10"/>
        <v>54.36</v>
      </c>
      <c r="CU6" s="33">
        <f t="shared" si="10"/>
        <v>53.52</v>
      </c>
      <c r="CV6" s="32" t="str">
        <f>IF(CV7="","",IF(CV7="-","【-】","【"&amp;SUBSTITUTE(TEXT(CV7,"#,##0.00"),"-","△")&amp;"】"))</f>
        <v>【53.65】</v>
      </c>
      <c r="CW6" s="33">
        <f>IF(CW7="",NA(),CW7)</f>
        <v>74.81</v>
      </c>
      <c r="CX6" s="33">
        <f t="shared" ref="CX6:DF6" si="11">IF(CX7="",NA(),CX7)</f>
        <v>76.180000000000007</v>
      </c>
      <c r="CY6" s="33">
        <f t="shared" si="11"/>
        <v>77.91</v>
      </c>
      <c r="CZ6" s="33">
        <f t="shared" si="11"/>
        <v>78.78</v>
      </c>
      <c r="DA6" s="33">
        <f t="shared" si="11"/>
        <v>79.52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372081</v>
      </c>
      <c r="D7" s="35">
        <v>47</v>
      </c>
      <c r="E7" s="35">
        <v>17</v>
      </c>
      <c r="F7" s="35">
        <v>5</v>
      </c>
      <c r="G7" s="35">
        <v>0</v>
      </c>
      <c r="H7" s="35" t="s">
        <v>96</v>
      </c>
      <c r="I7" s="35" t="s">
        <v>97</v>
      </c>
      <c r="J7" s="35" t="s">
        <v>98</v>
      </c>
      <c r="K7" s="35" t="s">
        <v>99</v>
      </c>
      <c r="L7" s="35" t="s">
        <v>100</v>
      </c>
      <c r="M7" s="36" t="s">
        <v>101</v>
      </c>
      <c r="N7" s="36" t="s">
        <v>102</v>
      </c>
      <c r="O7" s="36">
        <v>4.04</v>
      </c>
      <c r="P7" s="36">
        <v>100</v>
      </c>
      <c r="Q7" s="36">
        <v>3186</v>
      </c>
      <c r="R7" s="36">
        <v>68765</v>
      </c>
      <c r="S7" s="36">
        <v>222.71</v>
      </c>
      <c r="T7" s="36">
        <v>308.76</v>
      </c>
      <c r="U7" s="36">
        <v>2769</v>
      </c>
      <c r="V7" s="36">
        <v>1.77</v>
      </c>
      <c r="W7" s="36">
        <v>1564.41</v>
      </c>
      <c r="X7" s="36">
        <v>93.06</v>
      </c>
      <c r="Y7" s="36">
        <v>98.34</v>
      </c>
      <c r="Z7" s="36">
        <v>99.78</v>
      </c>
      <c r="AA7" s="36">
        <v>99.59</v>
      </c>
      <c r="AB7" s="36">
        <v>99.79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48.04</v>
      </c>
      <c r="BQ7" s="36">
        <v>50.81</v>
      </c>
      <c r="BR7" s="36">
        <v>48.49</v>
      </c>
      <c r="BS7" s="36">
        <v>48.42</v>
      </c>
      <c r="BT7" s="36">
        <v>50.33</v>
      </c>
      <c r="BU7" s="36">
        <v>53.42</v>
      </c>
      <c r="BV7" s="36">
        <v>51.56</v>
      </c>
      <c r="BW7" s="36">
        <v>51.03</v>
      </c>
      <c r="BX7" s="36">
        <v>50.9</v>
      </c>
      <c r="BY7" s="36">
        <v>50.82</v>
      </c>
      <c r="BZ7" s="36">
        <v>51.49</v>
      </c>
      <c r="CA7" s="36">
        <v>363.9</v>
      </c>
      <c r="CB7" s="36">
        <v>340.73</v>
      </c>
      <c r="CC7" s="36">
        <v>366.41</v>
      </c>
      <c r="CD7" s="36">
        <v>382.78</v>
      </c>
      <c r="CE7" s="36">
        <v>390.9</v>
      </c>
      <c r="CF7" s="36">
        <v>269.12</v>
      </c>
      <c r="CG7" s="36">
        <v>283.26</v>
      </c>
      <c r="CH7" s="36">
        <v>289.60000000000002</v>
      </c>
      <c r="CI7" s="36">
        <v>293.27</v>
      </c>
      <c r="CJ7" s="36">
        <v>300.52</v>
      </c>
      <c r="CK7" s="36">
        <v>295.10000000000002</v>
      </c>
      <c r="CL7" s="36">
        <v>56.65</v>
      </c>
      <c r="CM7" s="36">
        <v>57.41</v>
      </c>
      <c r="CN7" s="36">
        <v>55.99</v>
      </c>
      <c r="CO7" s="36">
        <v>53.8</v>
      </c>
      <c r="CP7" s="36">
        <v>53.23</v>
      </c>
      <c r="CQ7" s="36">
        <v>54.23</v>
      </c>
      <c r="CR7" s="36">
        <v>55.49</v>
      </c>
      <c r="CS7" s="36">
        <v>54.99</v>
      </c>
      <c r="CT7" s="36">
        <v>54.36</v>
      </c>
      <c r="CU7" s="36">
        <v>53.52</v>
      </c>
      <c r="CV7" s="36">
        <v>53.65</v>
      </c>
      <c r="CW7" s="36">
        <v>74.81</v>
      </c>
      <c r="CX7" s="36">
        <v>76.180000000000007</v>
      </c>
      <c r="CY7" s="36">
        <v>77.91</v>
      </c>
      <c r="CZ7" s="36">
        <v>78.78</v>
      </c>
      <c r="DA7" s="36">
        <v>79.52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三豊市</cp:lastModifiedBy>
  <dcterms:created xsi:type="dcterms:W3CDTF">2016-01-14T11:04:22Z</dcterms:created>
  <dcterms:modified xsi:type="dcterms:W3CDTF">2016-02-16T23:47:42Z</dcterms:modified>
  <cp:category/>
</cp:coreProperties>
</file>